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17C18D03-52A8-46B6-9B8A-1174412CFB49}" xr6:coauthVersionLast="47" xr6:coauthVersionMax="47" xr10:uidLastSave="{00000000-0000-0000-0000-000000000000}"/>
  <bookViews>
    <workbookView xWindow="-27780" yWindow="1770" windowWidth="21255" windowHeight="13500" xr2:uid="{3AABDA53-E8E8-4A44-B7F0-4302446EF272}"/>
  </bookViews>
  <sheets>
    <sheet name="実績報告にあたっての注意事項" sheetId="10" r:id="rId1"/>
    <sheet name="実績報告書（様式第10-1号）" sheetId="1" r:id="rId2"/>
    <sheet name="経費明細(精算書表紙)(様式第10-1号別紙)" sheetId="13" r:id="rId3"/>
    <sheet name="経費明細(精算書内訳)(様式第10-1号別紙)" sheetId="14" r:id="rId4"/>
    <sheet name="日割り単価計算シート " sheetId="15" r:id="rId5"/>
    <sheet name="取組結果報告書（様式第10－2号）" sheetId="12" r:id="rId6"/>
    <sheet name="記入例" sheetId="16" r:id="rId7"/>
    <sheet name="参照リスト" sheetId="5" state="hidden" r:id="rId8"/>
  </sheets>
  <definedNames>
    <definedName name="_xlnm._FilterDatabase" localSheetId="3" hidden="1">'経費明細(精算書内訳)(様式第10-1号別紙)'!#REF!</definedName>
    <definedName name="_xlnm._FilterDatabase" localSheetId="2" hidden="1">'経費明細(精算書表紙)(様式第10-1号別紙)'!#REF!</definedName>
    <definedName name="A.">参照リスト!$E$2:$E$3</definedName>
    <definedName name="B.">参照リスト!$F$2</definedName>
    <definedName name="C.">参照リスト!$G$2:$G$4</definedName>
    <definedName name="D.">参照リスト!$H$2</definedName>
    <definedName name="E.">参照リスト!$I$2:$I$3</definedName>
    <definedName name="F.">参照リスト!$J$2</definedName>
    <definedName name="G.">参照リスト!$K$2</definedName>
    <definedName name="H.">参照リスト!$L$2:$L$3</definedName>
    <definedName name="I.">参照リスト!$M$2:$M$3</definedName>
    <definedName name="J.">参照リスト!$N$2:$N$3</definedName>
    <definedName name="K.">参照リスト!$O$2:$O$3</definedName>
    <definedName name="L.">参照リスト!$P$2:$P$3</definedName>
    <definedName name="M.">参照リスト!$Q$2:$Q$3</definedName>
    <definedName name="N.">参照リスト!$R$2:$R$3</definedName>
    <definedName name="O.">参照リスト!$S$2:$S$3</definedName>
    <definedName name="P.">参照リスト!$T$2:$T$3</definedName>
    <definedName name="_xlnm.Print_Area" localSheetId="3">'経費明細(精算書内訳)(様式第10-1号別紙)'!$A$1:$M$311</definedName>
    <definedName name="_xlnm.Print_Area" localSheetId="2">'経費明細(精算書表紙)(様式第10-1号別紙)'!$A$1:$P$30</definedName>
    <definedName name="_xlnm.Print_Area" localSheetId="0">実績報告にあたっての注意事項!$A$1:$AG$34</definedName>
    <definedName name="_xlnm.Print_Area" localSheetId="1">'実績報告書（様式第10-1号）'!$A$1:$AV$50</definedName>
    <definedName name="_xlnm.Print_Area" localSheetId="5">'取組結果報告書（様式第10－2号）'!$A$1:$P$63</definedName>
    <definedName name="_xlnm.Print_Area" localSheetId="4">'日割り単価計算シート '!$A$1:$L$40</definedName>
    <definedName name="Q.">参照リスト!$U$2</definedName>
    <definedName name="R.">参照リスト!$V$2</definedName>
    <definedName name="S.">参照リスト!$W$2</definedName>
    <definedName name="T.">参照リスト!$X$2</definedName>
    <definedName name="サービス業">参照リスト!$BC$2:$BC$10</definedName>
    <definedName name="ステータス①">#REF!</definedName>
    <definedName name="医療・福祉">参照リスト!$AZ$2:$AZ$4</definedName>
    <definedName name="飲食サービス業">参照リスト!$AU$2:$AU$3</definedName>
    <definedName name="運輸業">参照リスト!$AJ$2:$AJ$8</definedName>
    <definedName name="卸売業">参照リスト!$AL$2:$AL$7</definedName>
    <definedName name="学習支援業">参照リスト!$AY$2</definedName>
    <definedName name="学術研究">参照リスト!$AR$2</definedName>
    <definedName name="漁業">参照リスト!$AB$2:$AB$3</definedName>
    <definedName name="教育">参照リスト!$AX$2</definedName>
    <definedName name="業業">参照リスト!$AB$2:$AB$3</definedName>
    <definedName name="業種">参照リスト!$D$2:$D$21</definedName>
    <definedName name="金融業">参照リスト!$AN$2:$AN$6</definedName>
    <definedName name="月">参照リスト!$BK$2:$BK$13</definedName>
    <definedName name="建設業">参照リスト!$AF$2:$AF$4</definedName>
    <definedName name="娯楽業">参照リスト!$AW$2</definedName>
    <definedName name="公務">参照リスト!$BD$2:$BD$3</definedName>
    <definedName name="鉱業">参照リスト!$AC$2</definedName>
    <definedName name="砂利採取業">参照リスト!$AE$2</definedName>
    <definedName name="採石業">参照リスト!$AD$2</definedName>
    <definedName name="宿泊業">参照リスト!$AT$2</definedName>
    <definedName name="小売業">参照リスト!$AM$2:$AM$7</definedName>
    <definedName name="情報通信業">参照リスト!$AI$2:$AI$6</definedName>
    <definedName name="生活関連サービス業">参照リスト!$AV$2:$AV$3</definedName>
    <definedName name="製造業">参照リスト!$AG$2:$AG$25</definedName>
    <definedName name="専門・技術サービス業">参照リスト!$AS$2:$AS$4</definedName>
    <definedName name="電気・ガス・熱供給・水道業">参照リスト!$AH$2:$AH$5</definedName>
    <definedName name="日数">参照リスト!$BH$2:$BH$32</definedName>
    <definedName name="年度">参照リスト!$BI$2:$BI$13</definedName>
    <definedName name="年度1">参照リスト!$BI$2:$BI$13</definedName>
    <definedName name="年度2">参照リスト!$BJ$2:$BJ$11</definedName>
    <definedName name="農業">参照リスト!$Z$2</definedName>
    <definedName name="不動産業">参照リスト!$AP$2:$AP$3</definedName>
    <definedName name="福祉">参照リスト!$BA$2</definedName>
    <definedName name="複合サービス業">参照リスト!$BB$2:$BB$3</definedName>
    <definedName name="物品賃貸業">参照リスト!$AQ$2</definedName>
    <definedName name="分類不能の産業">参照リスト!$BE$2</definedName>
    <definedName name="保険業">参照リスト!$AO$2</definedName>
    <definedName name="郵便業">参照リスト!$AK$2</definedName>
    <definedName name="林業">参照リスト!$AA$2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5" l="1"/>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H227" i="14"/>
  <c r="J227" i="14" s="1"/>
  <c r="H229" i="14"/>
  <c r="J229" i="14" s="1"/>
  <c r="H231" i="14"/>
  <c r="J231" i="14" s="1"/>
  <c r="H233" i="14"/>
  <c r="J233" i="14" s="1"/>
  <c r="H235" i="14"/>
  <c r="J235" i="14" s="1"/>
  <c r="H237" i="14"/>
  <c r="J237" i="14" s="1"/>
  <c r="H239" i="14"/>
  <c r="J239" i="14" s="1"/>
  <c r="H241" i="14"/>
  <c r="J241" i="14" s="1"/>
  <c r="H243" i="14"/>
  <c r="J243" i="14" s="1"/>
  <c r="H245" i="14"/>
  <c r="J245" i="14" s="1"/>
  <c r="H247" i="14"/>
  <c r="J247" i="14" s="1"/>
  <c r="H249" i="14"/>
  <c r="J249" i="14" s="1"/>
  <c r="H251" i="14"/>
  <c r="J251" i="14" s="1"/>
  <c r="H253" i="14"/>
  <c r="J253" i="14" s="1"/>
  <c r="H255" i="14"/>
  <c r="J255" i="14" s="1"/>
  <c r="H257" i="14"/>
  <c r="J257" i="14" s="1"/>
  <c r="H259" i="14"/>
  <c r="J259" i="14" s="1"/>
  <c r="H261" i="14"/>
  <c r="J261" i="14" s="1"/>
  <c r="H263" i="14"/>
  <c r="J263" i="14" s="1"/>
  <c r="H265" i="14"/>
  <c r="J265" i="14" s="1"/>
  <c r="H267" i="14"/>
  <c r="J267" i="14" s="1"/>
  <c r="H269" i="14"/>
  <c r="J269" i="14" s="1"/>
  <c r="H271" i="14"/>
  <c r="J271" i="14" s="1"/>
  <c r="H273" i="14"/>
  <c r="J273" i="14" s="1"/>
  <c r="H275" i="14"/>
  <c r="J275" i="14" s="1"/>
  <c r="H277" i="14"/>
  <c r="J277" i="14" s="1"/>
  <c r="H279" i="14"/>
  <c r="J279" i="14" s="1"/>
  <c r="H281" i="14"/>
  <c r="J281" i="14" s="1"/>
  <c r="H283" i="14"/>
  <c r="J283" i="14" s="1"/>
  <c r="H285" i="14"/>
  <c r="J285" i="14" s="1"/>
  <c r="H287" i="14"/>
  <c r="J287" i="14" s="1"/>
  <c r="H289" i="14"/>
  <c r="J289" i="14" s="1"/>
  <c r="H291" i="14"/>
  <c r="J291" i="14" s="1"/>
  <c r="H293" i="14"/>
  <c r="J293" i="14" s="1"/>
  <c r="H295" i="14"/>
  <c r="J295" i="14" s="1"/>
  <c r="H297" i="14"/>
  <c r="J297" i="14" s="1"/>
  <c r="H299" i="14"/>
  <c r="J299" i="14" s="1"/>
  <c r="H301" i="14"/>
  <c r="J301" i="14" s="1"/>
  <c r="H303" i="14"/>
  <c r="J303" i="14" s="1"/>
  <c r="H225" i="14"/>
  <c r="H214" i="14"/>
  <c r="J214" i="14" s="1"/>
  <c r="H212" i="14"/>
  <c r="J212" i="14" s="1"/>
  <c r="H210" i="14"/>
  <c r="J210" i="14" s="1"/>
  <c r="H208" i="14"/>
  <c r="J208" i="14" s="1"/>
  <c r="H206" i="14"/>
  <c r="J206" i="14" s="1"/>
  <c r="H204" i="14"/>
  <c r="J204" i="14" s="1"/>
  <c r="H202" i="14"/>
  <c r="J202" i="14" s="1"/>
  <c r="H200" i="14"/>
  <c r="J200" i="14" s="1"/>
  <c r="H198" i="14"/>
  <c r="J198" i="14" s="1"/>
  <c r="H196" i="14"/>
  <c r="J196" i="14" s="1"/>
  <c r="H194" i="14"/>
  <c r="J194" i="14" s="1"/>
  <c r="H192" i="14"/>
  <c r="J192" i="14" s="1"/>
  <c r="H190" i="14"/>
  <c r="J190" i="14" s="1"/>
  <c r="H188" i="14"/>
  <c r="J188" i="14" s="1"/>
  <c r="H186" i="14"/>
  <c r="J186" i="14" s="1"/>
  <c r="H184" i="14"/>
  <c r="J184" i="14" s="1"/>
  <c r="H182" i="14"/>
  <c r="J182" i="14" s="1"/>
  <c r="H180" i="14"/>
  <c r="J180" i="14" s="1"/>
  <c r="H178" i="14"/>
  <c r="J178" i="14" s="1"/>
  <c r="H176" i="14"/>
  <c r="J176" i="14" s="1"/>
  <c r="H10" i="14"/>
  <c r="I10" i="14" s="1"/>
  <c r="K10" i="14" s="1"/>
  <c r="H13" i="14"/>
  <c r="I13" i="14" s="1"/>
  <c r="K13" i="14" s="1"/>
  <c r="H16" i="14"/>
  <c r="I16" i="14" s="1"/>
  <c r="K16" i="14" s="1"/>
  <c r="H19" i="14"/>
  <c r="I19" i="14" s="1"/>
  <c r="K19" i="14" s="1"/>
  <c r="H22" i="14"/>
  <c r="I22" i="14" s="1"/>
  <c r="K22" i="14" s="1"/>
  <c r="H25" i="14"/>
  <c r="I25" i="14" s="1"/>
  <c r="K25" i="14" s="1"/>
  <c r="H28" i="14"/>
  <c r="I28" i="14" s="1"/>
  <c r="K28" i="14" s="1"/>
  <c r="H31" i="14"/>
  <c r="I31" i="14" s="1"/>
  <c r="K31" i="14" s="1"/>
  <c r="H34" i="14"/>
  <c r="I34" i="14" s="1"/>
  <c r="K34" i="14" s="1"/>
  <c r="H37" i="14"/>
  <c r="I37" i="14" s="1"/>
  <c r="K37" i="14" s="1"/>
  <c r="H40" i="14"/>
  <c r="I40" i="14" s="1"/>
  <c r="K40" i="14" s="1"/>
  <c r="H43" i="14"/>
  <c r="I43" i="14" s="1"/>
  <c r="K43" i="14" s="1"/>
  <c r="H46" i="14"/>
  <c r="I46" i="14" s="1"/>
  <c r="K46" i="14" s="1"/>
  <c r="H49" i="14"/>
  <c r="I49" i="14" s="1"/>
  <c r="K49" i="14" s="1"/>
  <c r="H52" i="14"/>
  <c r="I52" i="14" s="1"/>
  <c r="K52" i="14" s="1"/>
  <c r="H55" i="14"/>
  <c r="I55" i="14" s="1"/>
  <c r="K55" i="14" s="1"/>
  <c r="H58" i="14"/>
  <c r="I58" i="14" s="1"/>
  <c r="K58" i="14" s="1"/>
  <c r="H61" i="14"/>
  <c r="I61" i="14" s="1"/>
  <c r="K61" i="14" s="1"/>
  <c r="H64" i="14"/>
  <c r="I64" i="14" s="1"/>
  <c r="K64" i="14" s="1"/>
  <c r="H67" i="14"/>
  <c r="I67" i="14" s="1"/>
  <c r="K67" i="14" s="1"/>
  <c r="H70" i="14"/>
  <c r="I70" i="14" s="1"/>
  <c r="K70" i="14" s="1"/>
  <c r="H73" i="14"/>
  <c r="I73" i="14" s="1"/>
  <c r="K73" i="14" s="1"/>
  <c r="H76" i="14"/>
  <c r="I76" i="14" s="1"/>
  <c r="K76" i="14" s="1"/>
  <c r="H79" i="14"/>
  <c r="I79" i="14" s="1"/>
  <c r="K79" i="14" s="1"/>
  <c r="H82" i="14"/>
  <c r="I82" i="14" s="1"/>
  <c r="K82" i="14" s="1"/>
  <c r="H85" i="14"/>
  <c r="I85" i="14" s="1"/>
  <c r="K85" i="14" s="1"/>
  <c r="H88" i="14"/>
  <c r="I88" i="14" s="1"/>
  <c r="K88" i="14" s="1"/>
  <c r="H91" i="14"/>
  <c r="I91" i="14" s="1"/>
  <c r="K91" i="14" s="1"/>
  <c r="H94" i="14"/>
  <c r="I94" i="14" s="1"/>
  <c r="K94" i="14" s="1"/>
  <c r="H97" i="14"/>
  <c r="I97" i="14" s="1"/>
  <c r="K97" i="14" s="1"/>
  <c r="H100" i="14"/>
  <c r="I100" i="14" s="1"/>
  <c r="K100" i="14" s="1"/>
  <c r="H103" i="14"/>
  <c r="I103" i="14" s="1"/>
  <c r="K103" i="14" s="1"/>
  <c r="H106" i="14"/>
  <c r="I106" i="14" s="1"/>
  <c r="K106" i="14" s="1"/>
  <c r="H109" i="14"/>
  <c r="I109" i="14" s="1"/>
  <c r="K109" i="14" s="1"/>
  <c r="H112" i="14"/>
  <c r="I112" i="14" s="1"/>
  <c r="K112" i="14" s="1"/>
  <c r="H115" i="14"/>
  <c r="I115" i="14" s="1"/>
  <c r="K115" i="14" s="1"/>
  <c r="H118" i="14"/>
  <c r="I118" i="14" s="1"/>
  <c r="K118" i="14" s="1"/>
  <c r="H121" i="14"/>
  <c r="I121" i="14" s="1"/>
  <c r="K121" i="14" s="1"/>
  <c r="H124" i="14"/>
  <c r="I124" i="14" s="1"/>
  <c r="K124" i="14" s="1"/>
  <c r="B3" i="15" l="1"/>
  <c r="L3" i="13"/>
  <c r="B311" i="14" s="1"/>
  <c r="B6" i="13"/>
  <c r="I16" i="13"/>
  <c r="I15" i="13"/>
  <c r="I14" i="13"/>
  <c r="E10" i="15"/>
  <c r="G10" i="15" s="1"/>
  <c r="E11" i="15"/>
  <c r="G11" i="15" s="1"/>
  <c r="I11" i="15" s="1"/>
  <c r="K11" i="15"/>
  <c r="L11" i="15"/>
  <c r="J14" i="15"/>
  <c r="J23" i="15"/>
  <c r="E42" i="15"/>
  <c r="G42" i="15"/>
  <c r="J27" i="15" s="1"/>
  <c r="H7" i="14"/>
  <c r="I7" i="14" s="1"/>
  <c r="K7" i="14" s="1"/>
  <c r="K128" i="14" s="1"/>
  <c r="K130" i="14" s="1"/>
  <c r="K131" i="14" s="1"/>
  <c r="H136" i="14"/>
  <c r="J136" i="14" s="1"/>
  <c r="H138" i="14"/>
  <c r="J138" i="14" s="1"/>
  <c r="H140" i="14"/>
  <c r="J140" i="14" s="1"/>
  <c r="H142" i="14"/>
  <c r="J142" i="14" s="1"/>
  <c r="H144" i="14"/>
  <c r="J144" i="14" s="1"/>
  <c r="H146" i="14"/>
  <c r="J146" i="14" s="1"/>
  <c r="H148" i="14"/>
  <c r="J148" i="14" s="1"/>
  <c r="H150" i="14"/>
  <c r="J150" i="14" s="1"/>
  <c r="H152" i="14"/>
  <c r="J152" i="14" s="1"/>
  <c r="H154" i="14"/>
  <c r="J154" i="14" s="1"/>
  <c r="H156" i="14"/>
  <c r="J156" i="14" s="1"/>
  <c r="H158" i="14"/>
  <c r="J158" i="14" s="1"/>
  <c r="H160" i="14"/>
  <c r="J160" i="14" s="1"/>
  <c r="H162" i="14"/>
  <c r="J162" i="14" s="1"/>
  <c r="H164" i="14"/>
  <c r="J164" i="14" s="1"/>
  <c r="H166" i="14"/>
  <c r="J166" i="14" s="1"/>
  <c r="H168" i="14"/>
  <c r="J168" i="14" s="1"/>
  <c r="H170" i="14"/>
  <c r="J170" i="14" s="1"/>
  <c r="H172" i="14"/>
  <c r="J172" i="14" s="1"/>
  <c r="H174" i="14"/>
  <c r="J174" i="14" s="1"/>
  <c r="J225" i="14"/>
  <c r="K306" i="14" s="1"/>
  <c r="Q57" i="12"/>
  <c r="Q44" i="12"/>
  <c r="Q31" i="12"/>
  <c r="J16" i="15" l="1"/>
  <c r="J17" i="15"/>
  <c r="J15" i="15"/>
  <c r="J18" i="15"/>
  <c r="J13" i="15"/>
  <c r="K217" i="14"/>
  <c r="J12" i="15"/>
  <c r="J20" i="15"/>
  <c r="J19" i="15"/>
  <c r="J22" i="15"/>
  <c r="J25" i="15"/>
  <c r="J21" i="15"/>
  <c r="J24" i="15"/>
  <c r="J11" i="15"/>
  <c r="I10" i="15"/>
  <c r="J10" i="15" s="1"/>
  <c r="B33" i="1"/>
  <c r="C33" i="1" s="1"/>
  <c r="J2" i="12"/>
  <c r="G12" i="12" s="1"/>
  <c r="J12" i="12" s="1"/>
  <c r="B5" i="12"/>
  <c r="M13" i="12"/>
  <c r="M14" i="12"/>
  <c r="M15" i="12"/>
  <c r="F14" i="13" l="1"/>
  <c r="K308" i="14"/>
  <c r="F16" i="13"/>
  <c r="K219" i="14"/>
  <c r="F15" i="13"/>
  <c r="M12" i="12"/>
  <c r="H32" i="1"/>
  <c r="U33" i="1"/>
  <c r="V33" i="1" s="1"/>
  <c r="C32" i="1"/>
  <c r="D32" i="1" s="1"/>
  <c r="O14" i="13" l="1"/>
  <c r="L14" i="13"/>
  <c r="K309" i="14"/>
  <c r="O16" i="13" s="1"/>
  <c r="L16" i="13"/>
  <c r="K220" i="14"/>
  <c r="L15" i="13"/>
  <c r="F33" i="1"/>
  <c r="E33" i="1"/>
  <c r="D33" i="1"/>
  <c r="X33" i="1"/>
  <c r="W33" i="1"/>
  <c r="F32" i="1"/>
  <c r="U32" i="1"/>
  <c r="V32" i="1" s="1"/>
  <c r="V31" i="1" s="1"/>
  <c r="E32" i="1"/>
  <c r="O15" i="13" l="1"/>
  <c r="K311" i="14"/>
  <c r="O17" i="13" s="1"/>
  <c r="N36" i="1"/>
  <c r="J36" i="1"/>
  <c r="AB36" i="1"/>
  <c r="AF36" i="1"/>
  <c r="X36" i="1"/>
  <c r="F36" i="1"/>
  <c r="W32" i="1"/>
  <c r="Z31" i="1" s="1"/>
  <c r="X32" i="1"/>
  <c r="AE31" i="1" s="1"/>
  <c r="C8" i="12" l="1"/>
  <c r="D10" i="13"/>
  <c r="J8" i="12"/>
  <c r="J10" i="13"/>
  <c r="N8" i="12"/>
  <c r="N10" i="13"/>
  <c r="L8" i="12"/>
  <c r="L10" i="13"/>
  <c r="E8" i="12"/>
  <c r="F10" i="13"/>
  <c r="G8" i="12"/>
  <c r="H10" i="13"/>
  <c r="H27" i="1"/>
  <c r="G22" i="1" l="1"/>
  <c r="H22" i="1"/>
  <c r="F22" i="1"/>
  <c r="J22" i="1" l="1"/>
  <c r="AA52" i="1" l="1"/>
  <c r="W52" i="1"/>
  <c r="AK52" i="1"/>
  <c r="AO52" i="1"/>
  <c r="AS52" i="1"/>
  <c r="S52" i="1"/>
  <c r="W54" i="1" l="1"/>
  <c r="AO54" i="1"/>
  <c r="AS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27" authorId="0" shapeId="0" xr:uid="{7C4C99ED-BAE7-4840-8545-30382E4246E7}">
      <text>
        <r>
          <rPr>
            <sz val="11"/>
            <color indexed="81"/>
            <rFont val="BIZ UDPゴシック"/>
            <family val="3"/>
            <charset val="128"/>
          </rPr>
          <t>「１　住宅の借上げ」において入力する</t>
        </r>
        <r>
          <rPr>
            <sz val="11"/>
            <color indexed="10"/>
            <rFont val="BIZ UDPゴシック"/>
            <family val="3"/>
            <charset val="128"/>
          </rPr>
          <t>行が足りない場合</t>
        </r>
        <r>
          <rPr>
            <sz val="11"/>
            <color indexed="81"/>
            <rFont val="BIZ UDPゴシック"/>
            <family val="3"/>
            <charset val="128"/>
          </rPr>
          <t>は、
行37～126に番号11～40の入力行が</t>
        </r>
        <r>
          <rPr>
            <sz val="11"/>
            <color indexed="10"/>
            <rFont val="BIZ UDPゴシック"/>
            <family val="3"/>
            <charset val="128"/>
          </rPr>
          <t>非表示</t>
        </r>
        <r>
          <rPr>
            <sz val="11"/>
            <color indexed="81"/>
            <rFont val="BIZ UDPゴシック"/>
            <family val="3"/>
            <charset val="128"/>
          </rPr>
          <t xml:space="preserve">となっているため、
</t>
        </r>
        <r>
          <rPr>
            <sz val="11"/>
            <color indexed="10"/>
            <rFont val="BIZ UDPゴシック"/>
            <family val="3"/>
            <charset val="128"/>
          </rPr>
          <t>該当する行を再表示</t>
        </r>
        <r>
          <rPr>
            <sz val="11"/>
            <color indexed="81"/>
            <rFont val="BIZ UDPゴシック"/>
            <family val="3"/>
            <charset val="128"/>
          </rPr>
          <t>させてご利用ください。</t>
        </r>
      </text>
    </comment>
    <comment ref="K129" authorId="0" shapeId="0" xr:uid="{23EAB414-33B1-4803-B6D2-9C58CA960828}">
      <text>
        <r>
          <rPr>
            <sz val="11"/>
            <color indexed="81"/>
            <rFont val="BIZ UDPゴシック"/>
            <family val="3"/>
            <charset val="128"/>
          </rPr>
          <t>本実績報告にかかる「支給決定通知書」または「停止条件付支給決定通知書」の内訳にある</t>
        </r>
        <r>
          <rPr>
            <sz val="11"/>
            <color indexed="10"/>
            <rFont val="BIZ UDPゴシック"/>
            <family val="3"/>
            <charset val="128"/>
          </rPr>
          <t>『住宅の借上げ』の助成額</t>
        </r>
        <r>
          <rPr>
            <sz val="11"/>
            <color indexed="81"/>
            <rFont val="BIZ UDPゴシック"/>
            <family val="3"/>
            <charset val="128"/>
          </rPr>
          <t xml:space="preserve">を記載してください。
</t>
        </r>
        <r>
          <rPr>
            <b/>
            <sz val="11"/>
            <color indexed="12"/>
            <rFont val="BIZ UDPゴシック"/>
            <family val="3"/>
            <charset val="128"/>
          </rPr>
          <t>当該事業の支給決定額が0（申請がなかった）場合は、
「0」と入力してください。</t>
        </r>
      </text>
    </comment>
    <comment ref="M216" authorId="0" shapeId="0" xr:uid="{0BBA9FB6-A40C-497A-9BF0-732B9D7B2732}">
      <text>
        <r>
          <rPr>
            <sz val="11"/>
            <color indexed="81"/>
            <rFont val="BIZ UDPゴシック"/>
            <family val="3"/>
            <charset val="128"/>
          </rPr>
          <t>「2　食事等の提供」において入力する</t>
        </r>
        <r>
          <rPr>
            <sz val="11"/>
            <color indexed="10"/>
            <rFont val="BIZ UDPゴシック"/>
            <family val="3"/>
            <charset val="128"/>
          </rPr>
          <t>行が足りない場合</t>
        </r>
        <r>
          <rPr>
            <sz val="11"/>
            <color indexed="81"/>
            <rFont val="BIZ UDPゴシック"/>
            <family val="3"/>
            <charset val="128"/>
          </rPr>
          <t>は、
行１6０～２１５に番号1３～４0の入力行が</t>
        </r>
        <r>
          <rPr>
            <sz val="11"/>
            <color indexed="10"/>
            <rFont val="BIZ UDPゴシック"/>
            <family val="3"/>
            <charset val="128"/>
          </rPr>
          <t>非表示</t>
        </r>
        <r>
          <rPr>
            <sz val="11"/>
            <color indexed="81"/>
            <rFont val="BIZ UDPゴシック"/>
            <family val="3"/>
            <charset val="128"/>
          </rPr>
          <t>となっているため、
該当する</t>
        </r>
        <r>
          <rPr>
            <sz val="11"/>
            <color indexed="10"/>
            <rFont val="BIZ UDPゴシック"/>
            <family val="3"/>
            <charset val="128"/>
          </rPr>
          <t>行を再表示</t>
        </r>
        <r>
          <rPr>
            <sz val="11"/>
            <color indexed="81"/>
            <rFont val="BIZ UDPゴシック"/>
            <family val="3"/>
            <charset val="128"/>
          </rPr>
          <t>させてご利用ください。</t>
        </r>
      </text>
    </comment>
    <comment ref="K218" authorId="0" shapeId="0" xr:uid="{7FF04880-C457-49F2-99B1-6E416A183A39}">
      <text>
        <r>
          <rPr>
            <sz val="11"/>
            <color indexed="81"/>
            <rFont val="BIZ UDPゴシック"/>
            <family val="3"/>
            <charset val="128"/>
          </rPr>
          <t>本実績報告にかかる「支給決定通知書」または「停止条件付支給決定通知書」の内訳にある</t>
        </r>
        <r>
          <rPr>
            <sz val="11"/>
            <color indexed="10"/>
            <rFont val="BIZ UDPゴシック"/>
            <family val="3"/>
            <charset val="128"/>
          </rPr>
          <t>『食事等の提供』の助成額</t>
        </r>
        <r>
          <rPr>
            <sz val="11"/>
            <color indexed="81"/>
            <rFont val="BIZ UDPゴシック"/>
            <family val="3"/>
            <charset val="128"/>
          </rPr>
          <t xml:space="preserve">を記載してください。
</t>
        </r>
        <r>
          <rPr>
            <b/>
            <sz val="11"/>
            <color indexed="81"/>
            <rFont val="BIZ UDPゴシック"/>
            <family val="3"/>
            <charset val="128"/>
          </rPr>
          <t xml:space="preserve">
</t>
        </r>
        <r>
          <rPr>
            <b/>
            <sz val="11"/>
            <color indexed="12"/>
            <rFont val="BIZ UDPゴシック"/>
            <family val="3"/>
            <charset val="128"/>
          </rPr>
          <t>当該事業の支給決定額が0（申請がなかった）場合は、
「0」と入力してください。</t>
        </r>
      </text>
    </comment>
    <comment ref="M305" authorId="0" shapeId="0" xr:uid="{958AF54D-7809-46A6-A8B2-9EED15CC2AFF}">
      <text>
        <r>
          <rPr>
            <sz val="11"/>
            <color indexed="81"/>
            <rFont val="BIZ UDPゴシック"/>
            <family val="3"/>
            <charset val="128"/>
          </rPr>
          <t>「３　健康増進サービスの提供」において入力する</t>
        </r>
        <r>
          <rPr>
            <sz val="11"/>
            <color indexed="10"/>
            <rFont val="BIZ UDPゴシック"/>
            <family val="3"/>
            <charset val="128"/>
          </rPr>
          <t>行が足りない場合</t>
        </r>
        <r>
          <rPr>
            <sz val="11"/>
            <color indexed="81"/>
            <rFont val="BIZ UDPゴシック"/>
            <family val="3"/>
            <charset val="128"/>
          </rPr>
          <t>は、
行２49～３０4に番号1３～４0の入力行が</t>
        </r>
        <r>
          <rPr>
            <sz val="11"/>
            <color indexed="10"/>
            <rFont val="BIZ UDPゴシック"/>
            <family val="3"/>
            <charset val="128"/>
          </rPr>
          <t>非表示</t>
        </r>
        <r>
          <rPr>
            <sz val="11"/>
            <color indexed="81"/>
            <rFont val="BIZ UDPゴシック"/>
            <family val="3"/>
            <charset val="128"/>
          </rPr>
          <t>となっているため、
該当する</t>
        </r>
        <r>
          <rPr>
            <sz val="11"/>
            <color indexed="10"/>
            <rFont val="BIZ UDPゴシック"/>
            <family val="3"/>
            <charset val="128"/>
          </rPr>
          <t>行を再表示</t>
        </r>
        <r>
          <rPr>
            <sz val="11"/>
            <color indexed="81"/>
            <rFont val="BIZ UDPゴシック"/>
            <family val="3"/>
            <charset val="128"/>
          </rPr>
          <t>させてご利用ください。</t>
        </r>
      </text>
    </comment>
    <comment ref="K307" authorId="0" shapeId="0" xr:uid="{B307BC94-A627-429C-857E-25A31773C29D}">
      <text>
        <r>
          <rPr>
            <sz val="11"/>
            <color indexed="81"/>
            <rFont val="BIZ UDPゴシック"/>
            <family val="3"/>
            <charset val="128"/>
          </rPr>
          <t>本実績報告にかかる「支給決定通知書」または「停止条件付支給決定通知書」の内訳にある</t>
        </r>
        <r>
          <rPr>
            <sz val="11"/>
            <color indexed="10"/>
            <rFont val="BIZ UDPゴシック"/>
            <family val="3"/>
            <charset val="128"/>
          </rPr>
          <t>『健康増進のサービスの提供』の助成額</t>
        </r>
        <r>
          <rPr>
            <sz val="11"/>
            <color indexed="81"/>
            <rFont val="BIZ UDPゴシック"/>
            <family val="3"/>
            <charset val="128"/>
          </rPr>
          <t xml:space="preserve">を記載してください。
</t>
        </r>
        <r>
          <rPr>
            <b/>
            <sz val="11"/>
            <color indexed="81"/>
            <rFont val="BIZ UDPゴシック"/>
            <family val="3"/>
            <charset val="128"/>
          </rPr>
          <t xml:space="preserve">
</t>
        </r>
        <r>
          <rPr>
            <b/>
            <sz val="11"/>
            <color indexed="12"/>
            <rFont val="BIZ UDPゴシック"/>
            <family val="3"/>
            <charset val="128"/>
          </rPr>
          <t>当該事業の支給決定額が0（申請がなかった）場合は、
「0」と入力してください。</t>
        </r>
      </text>
    </comment>
    <comment ref="H313" authorId="0" shapeId="0" xr:uid="{8D6C6290-C50E-4C35-90EB-71188E168A97}">
      <text>
        <r>
          <rPr>
            <b/>
            <sz val="14"/>
            <color indexed="10"/>
            <rFont val="BIZ UDPゴシック"/>
            <family val="3"/>
            <charset val="128"/>
          </rPr>
          <t xml:space="preserve">※必ず【○年目】に数字が入っていることを確認してください。
</t>
        </r>
        <r>
          <rPr>
            <b/>
            <sz val="14"/>
            <color indexed="8"/>
            <rFont val="BIZ UDPゴシック"/>
            <family val="3"/>
            <charset val="128"/>
          </rPr>
          <t>数字が入っていない場合は、</t>
        </r>
        <r>
          <rPr>
            <b/>
            <sz val="14"/>
            <color indexed="10"/>
            <rFont val="BIZ UDPゴシック"/>
            <family val="3"/>
            <charset val="128"/>
          </rPr>
          <t>別シート「実績報告書(様式第10-1号)」</t>
        </r>
        <r>
          <rPr>
            <b/>
            <sz val="14"/>
            <color indexed="8"/>
            <rFont val="BIZ UDPゴシック"/>
            <family val="3"/>
            <charset val="128"/>
          </rPr>
          <t>の『実績報告書（○年目）』の部分を選択してください。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9" authorId="0" shapeId="0" xr:uid="{271EE53A-4FBB-4032-BD47-C11EE9D195DD}">
      <text>
        <r>
          <rPr>
            <sz val="11"/>
            <color indexed="81"/>
            <rFont val="BIZ UDPゴシック"/>
            <family val="3"/>
            <charset val="128"/>
          </rPr>
          <t>入力する</t>
        </r>
        <r>
          <rPr>
            <sz val="11"/>
            <color indexed="10"/>
            <rFont val="BIZ UDPゴシック"/>
            <family val="3"/>
            <charset val="128"/>
          </rPr>
          <t>行が足りない場合</t>
        </r>
        <r>
          <rPr>
            <sz val="11"/>
            <color indexed="81"/>
            <rFont val="BIZ UDPゴシック"/>
            <family val="3"/>
            <charset val="128"/>
          </rPr>
          <t>は、
行21～40に番号11～30の入力行が非表示となっているため、
該当する</t>
        </r>
        <r>
          <rPr>
            <sz val="11"/>
            <color indexed="10"/>
            <rFont val="BIZ UDPゴシック"/>
            <family val="3"/>
            <charset val="128"/>
          </rPr>
          <t>行を再表示</t>
        </r>
        <r>
          <rPr>
            <sz val="11"/>
            <color indexed="81"/>
            <rFont val="BIZ UDPゴシック"/>
            <family val="3"/>
            <charset val="128"/>
          </rPr>
          <t>させてご利用ください。</t>
        </r>
      </text>
    </comment>
  </commentList>
</comments>
</file>

<file path=xl/sharedStrings.xml><?xml version="1.0" encoding="utf-8"?>
<sst xmlns="http://schemas.openxmlformats.org/spreadsheetml/2006/main" count="514" uniqueCount="414">
  <si>
    <t>32_その他の製造業</t>
    <rPh sb="5" eb="6">
      <t>タ</t>
    </rPh>
    <rPh sb="7" eb="10">
      <t>セイゾウギョウ</t>
    </rPh>
    <phoneticPr fontId="4"/>
  </si>
  <si>
    <t>31_輸送用機械器具製造業</t>
    <rPh sb="3" eb="6">
      <t>ユソウヨウ</t>
    </rPh>
    <rPh sb="6" eb="10">
      <t>キカイキグ</t>
    </rPh>
    <rPh sb="10" eb="13">
      <t>セイゾウギョウ</t>
    </rPh>
    <phoneticPr fontId="4"/>
  </si>
  <si>
    <t>30_情報通信機械器具製造業</t>
    <rPh sb="3" eb="5">
      <t>ジョウホウ</t>
    </rPh>
    <rPh sb="5" eb="7">
      <t>ツウシン</t>
    </rPh>
    <rPh sb="7" eb="9">
      <t>キカイ</t>
    </rPh>
    <rPh sb="9" eb="11">
      <t>キグ</t>
    </rPh>
    <rPh sb="11" eb="14">
      <t>セイゾウギョウ</t>
    </rPh>
    <phoneticPr fontId="4"/>
  </si>
  <si>
    <t>29_電気機械器具製造業</t>
    <rPh sb="3" eb="5">
      <t>デンキ</t>
    </rPh>
    <rPh sb="5" eb="7">
      <t>キカイ</t>
    </rPh>
    <rPh sb="7" eb="9">
      <t>キグ</t>
    </rPh>
    <rPh sb="9" eb="11">
      <t>セイゾウ</t>
    </rPh>
    <rPh sb="11" eb="12">
      <t>ギョウ</t>
    </rPh>
    <phoneticPr fontId="4"/>
  </si>
  <si>
    <t>28_電子部品・デバイス・電子回路製造業</t>
    <rPh sb="3" eb="5">
      <t>デンシ</t>
    </rPh>
    <rPh sb="5" eb="7">
      <t>ブヒン</t>
    </rPh>
    <rPh sb="13" eb="15">
      <t>デンシ</t>
    </rPh>
    <rPh sb="15" eb="17">
      <t>カイロ</t>
    </rPh>
    <rPh sb="17" eb="20">
      <t>セイゾウギョウ</t>
    </rPh>
    <phoneticPr fontId="4"/>
  </si>
  <si>
    <t>27_業務用機械器具製造業</t>
    <rPh sb="3" eb="6">
      <t>ギョウムヨウ</t>
    </rPh>
    <rPh sb="6" eb="8">
      <t>キカイ</t>
    </rPh>
    <rPh sb="8" eb="10">
      <t>キグ</t>
    </rPh>
    <rPh sb="10" eb="13">
      <t>セイゾウギョウ</t>
    </rPh>
    <phoneticPr fontId="4"/>
  </si>
  <si>
    <t>26_生産用機械器具製造業</t>
    <rPh sb="3" eb="6">
      <t>セイサンヨウ</t>
    </rPh>
    <rPh sb="6" eb="8">
      <t>キカイ</t>
    </rPh>
    <rPh sb="8" eb="10">
      <t>キグ</t>
    </rPh>
    <rPh sb="10" eb="13">
      <t>セイゾウギョウ</t>
    </rPh>
    <phoneticPr fontId="4"/>
  </si>
  <si>
    <t>25_はん用機械器具製造業</t>
    <rPh sb="5" eb="6">
      <t>ヨウ</t>
    </rPh>
    <rPh sb="6" eb="8">
      <t>キカイ</t>
    </rPh>
    <rPh sb="8" eb="10">
      <t>キグ</t>
    </rPh>
    <rPh sb="10" eb="13">
      <t>セイゾウギョウ</t>
    </rPh>
    <phoneticPr fontId="4"/>
  </si>
  <si>
    <t>24_金属製品製造業</t>
    <rPh sb="3" eb="5">
      <t>キンゾク</t>
    </rPh>
    <rPh sb="5" eb="7">
      <t>セイヒン</t>
    </rPh>
    <rPh sb="7" eb="10">
      <t>セイゾウギョウ</t>
    </rPh>
    <phoneticPr fontId="4"/>
  </si>
  <si>
    <t>23_非鉄金属製造業</t>
    <rPh sb="3" eb="7">
      <t>ヒテツキンゾク</t>
    </rPh>
    <rPh sb="7" eb="10">
      <t>セイゾウギョウ</t>
    </rPh>
    <phoneticPr fontId="4"/>
  </si>
  <si>
    <t>22_鉄鋼業</t>
    <rPh sb="3" eb="5">
      <t>テッコウ</t>
    </rPh>
    <rPh sb="5" eb="6">
      <t>ギョウ</t>
    </rPh>
    <phoneticPr fontId="4"/>
  </si>
  <si>
    <t>21_窯業・土石製品製造業</t>
    <rPh sb="3" eb="4">
      <t>カマ</t>
    </rPh>
    <rPh sb="4" eb="5">
      <t>ギョウ</t>
    </rPh>
    <rPh sb="6" eb="8">
      <t>ドセキ</t>
    </rPh>
    <rPh sb="8" eb="10">
      <t>セイヒン</t>
    </rPh>
    <rPh sb="10" eb="13">
      <t>セイゾウギョウ</t>
    </rPh>
    <phoneticPr fontId="4"/>
  </si>
  <si>
    <t>20_なめし革・同製品・毛皮製造業</t>
    <rPh sb="6" eb="7">
      <t>カワ</t>
    </rPh>
    <rPh sb="8" eb="9">
      <t>ドウ</t>
    </rPh>
    <rPh sb="9" eb="11">
      <t>セイヒン</t>
    </rPh>
    <rPh sb="12" eb="14">
      <t>ケガワ</t>
    </rPh>
    <rPh sb="14" eb="17">
      <t>セイゾウギョウ</t>
    </rPh>
    <phoneticPr fontId="4"/>
  </si>
  <si>
    <t>41_映像・音声・文字情報制作業
416_映像・音声・文字情報制作に附随するサービス業</t>
    <rPh sb="3" eb="5">
      <t>エイゾウ</t>
    </rPh>
    <rPh sb="6" eb="8">
      <t>オンセイ</t>
    </rPh>
    <rPh sb="9" eb="11">
      <t>モジ</t>
    </rPh>
    <rPh sb="11" eb="13">
      <t>ジョウホウ</t>
    </rPh>
    <rPh sb="13" eb="15">
      <t>セイサク</t>
    </rPh>
    <rPh sb="15" eb="16">
      <t>ギョウ</t>
    </rPh>
    <rPh sb="21" eb="23">
      <t>エイゾウ</t>
    </rPh>
    <rPh sb="24" eb="26">
      <t>オンセイ</t>
    </rPh>
    <rPh sb="27" eb="29">
      <t>モジ</t>
    </rPh>
    <rPh sb="29" eb="31">
      <t>ジョウホウ</t>
    </rPh>
    <rPh sb="31" eb="33">
      <t>セイサク</t>
    </rPh>
    <rPh sb="34" eb="36">
      <t>フズイ</t>
    </rPh>
    <rPh sb="42" eb="43">
      <t>ギョウ</t>
    </rPh>
    <phoneticPr fontId="4"/>
  </si>
  <si>
    <t>19_ゴム製品製造業</t>
    <rPh sb="5" eb="7">
      <t>セイヒン</t>
    </rPh>
    <rPh sb="7" eb="10">
      <t>セイゾウギョウ</t>
    </rPh>
    <phoneticPr fontId="4"/>
  </si>
  <si>
    <t>41_映像・音声・文字情報制作業
415_広告制作業</t>
    <rPh sb="3" eb="5">
      <t>エイゾウ</t>
    </rPh>
    <rPh sb="6" eb="8">
      <t>オンセイ</t>
    </rPh>
    <rPh sb="9" eb="11">
      <t>モジ</t>
    </rPh>
    <rPh sb="11" eb="13">
      <t>ジョウホウ</t>
    </rPh>
    <rPh sb="13" eb="15">
      <t>セイサク</t>
    </rPh>
    <rPh sb="15" eb="16">
      <t>ギョウ</t>
    </rPh>
    <rPh sb="21" eb="23">
      <t>コウコク</t>
    </rPh>
    <rPh sb="23" eb="25">
      <t>セイサク</t>
    </rPh>
    <rPh sb="25" eb="26">
      <t>ギョウ</t>
    </rPh>
    <phoneticPr fontId="4"/>
  </si>
  <si>
    <t>18_プラスチック製品製造業</t>
    <rPh sb="9" eb="11">
      <t>セイヒン</t>
    </rPh>
    <rPh sb="11" eb="14">
      <t>セイゾウギョウ</t>
    </rPh>
    <phoneticPr fontId="4"/>
  </si>
  <si>
    <t>96_外国公務</t>
    <rPh sb="3" eb="5">
      <t>ガイコク</t>
    </rPh>
    <rPh sb="5" eb="7">
      <t>コウム</t>
    </rPh>
    <phoneticPr fontId="4"/>
  </si>
  <si>
    <t>41_映像・音声・文字情報制作業
414_出版業</t>
    <rPh sb="3" eb="5">
      <t>エイゾウ</t>
    </rPh>
    <rPh sb="6" eb="8">
      <t>オンセイ</t>
    </rPh>
    <rPh sb="9" eb="11">
      <t>モジ</t>
    </rPh>
    <rPh sb="11" eb="13">
      <t>ジョウホウ</t>
    </rPh>
    <rPh sb="13" eb="15">
      <t>セイサク</t>
    </rPh>
    <rPh sb="15" eb="16">
      <t>ギョウ</t>
    </rPh>
    <rPh sb="21" eb="24">
      <t>シュッパンギョウ</t>
    </rPh>
    <phoneticPr fontId="4"/>
  </si>
  <si>
    <t>17_石油製品・石炭製品製造業</t>
    <rPh sb="3" eb="5">
      <t>セキユ</t>
    </rPh>
    <rPh sb="5" eb="7">
      <t>セイヒン</t>
    </rPh>
    <rPh sb="8" eb="10">
      <t>セキタン</t>
    </rPh>
    <rPh sb="10" eb="12">
      <t>セイヒン</t>
    </rPh>
    <rPh sb="12" eb="15">
      <t>セイゾウギョウ</t>
    </rPh>
    <phoneticPr fontId="4"/>
  </si>
  <si>
    <t>95_その他のサービス業</t>
    <rPh sb="5" eb="6">
      <t>タ</t>
    </rPh>
    <rPh sb="11" eb="12">
      <t>ギョウ</t>
    </rPh>
    <phoneticPr fontId="4"/>
  </si>
  <si>
    <t>41_映像・音声・文字情報制作業
413_新聞業</t>
    <rPh sb="3" eb="5">
      <t>エイゾウ</t>
    </rPh>
    <rPh sb="6" eb="8">
      <t>オンセイ</t>
    </rPh>
    <rPh sb="9" eb="11">
      <t>モジ</t>
    </rPh>
    <rPh sb="11" eb="13">
      <t>ジョウホウ</t>
    </rPh>
    <rPh sb="13" eb="15">
      <t>セイサク</t>
    </rPh>
    <rPh sb="15" eb="16">
      <t>ギョウ</t>
    </rPh>
    <rPh sb="21" eb="23">
      <t>シンブン</t>
    </rPh>
    <rPh sb="23" eb="24">
      <t>ギョウ</t>
    </rPh>
    <phoneticPr fontId="4"/>
  </si>
  <si>
    <t>16_化学工業</t>
    <rPh sb="3" eb="5">
      <t>カガク</t>
    </rPh>
    <rPh sb="5" eb="7">
      <t>コウギョウ</t>
    </rPh>
    <phoneticPr fontId="4"/>
  </si>
  <si>
    <t>94_宗教</t>
    <rPh sb="3" eb="5">
      <t>シュウキョウ</t>
    </rPh>
    <phoneticPr fontId="4"/>
  </si>
  <si>
    <t>48_運輸に附帯するサービス業</t>
    <rPh sb="3" eb="5">
      <t>ウンユ</t>
    </rPh>
    <rPh sb="6" eb="8">
      <t>フタイ</t>
    </rPh>
    <rPh sb="14" eb="15">
      <t>ギョウ</t>
    </rPh>
    <phoneticPr fontId="4"/>
  </si>
  <si>
    <t>41_映像・音声・文字情報制作業
412_音声情報制作業</t>
    <rPh sb="3" eb="5">
      <t>エイゾウ</t>
    </rPh>
    <rPh sb="6" eb="8">
      <t>オンセイ</t>
    </rPh>
    <rPh sb="9" eb="11">
      <t>モジ</t>
    </rPh>
    <rPh sb="11" eb="13">
      <t>ジョウホウ</t>
    </rPh>
    <rPh sb="13" eb="15">
      <t>セイサク</t>
    </rPh>
    <rPh sb="15" eb="16">
      <t>ギョウ</t>
    </rPh>
    <rPh sb="21" eb="23">
      <t>オンセイ</t>
    </rPh>
    <rPh sb="23" eb="25">
      <t>ジョウホウ</t>
    </rPh>
    <rPh sb="25" eb="27">
      <t>セイサク</t>
    </rPh>
    <rPh sb="27" eb="28">
      <t>ギョウ</t>
    </rPh>
    <phoneticPr fontId="4"/>
  </si>
  <si>
    <t>15_印刷・同関連業</t>
    <rPh sb="3" eb="5">
      <t>インサツ</t>
    </rPh>
    <rPh sb="6" eb="7">
      <t>ドウ</t>
    </rPh>
    <rPh sb="7" eb="9">
      <t>カンレン</t>
    </rPh>
    <rPh sb="9" eb="10">
      <t>ギョウ</t>
    </rPh>
    <phoneticPr fontId="4"/>
  </si>
  <si>
    <t>93_政治・経済・文化団体</t>
    <rPh sb="3" eb="5">
      <t>セイジ</t>
    </rPh>
    <rPh sb="6" eb="8">
      <t>ケイザイ</t>
    </rPh>
    <rPh sb="9" eb="11">
      <t>ブンカ</t>
    </rPh>
    <rPh sb="11" eb="13">
      <t>ダンタイ</t>
    </rPh>
    <phoneticPr fontId="4"/>
  </si>
  <si>
    <t>69_不動産賃貸業・管理業
694_不動産管理業</t>
    <rPh sb="3" eb="6">
      <t>フドウサン</t>
    </rPh>
    <rPh sb="6" eb="9">
      <t>チンタイギョウ</t>
    </rPh>
    <rPh sb="10" eb="12">
      <t>カンリ</t>
    </rPh>
    <rPh sb="12" eb="13">
      <t>ギョウ</t>
    </rPh>
    <rPh sb="18" eb="21">
      <t>フドウサン</t>
    </rPh>
    <rPh sb="21" eb="23">
      <t>カンリ</t>
    </rPh>
    <rPh sb="23" eb="24">
      <t>ギョウ</t>
    </rPh>
    <phoneticPr fontId="4"/>
  </si>
  <si>
    <t>61_無店舗小売業</t>
    <rPh sb="3" eb="6">
      <t>ムテンポ</t>
    </rPh>
    <rPh sb="6" eb="9">
      <t>コウリギョウ</t>
    </rPh>
    <phoneticPr fontId="4"/>
  </si>
  <si>
    <t>55_その他の卸売業</t>
    <rPh sb="5" eb="6">
      <t>タ</t>
    </rPh>
    <rPh sb="7" eb="10">
      <t>オロシウリギョウ</t>
    </rPh>
    <phoneticPr fontId="4"/>
  </si>
  <si>
    <t>47_倉庫業</t>
    <rPh sb="3" eb="5">
      <t>ソウコ</t>
    </rPh>
    <rPh sb="5" eb="6">
      <t>ギョウ</t>
    </rPh>
    <phoneticPr fontId="4"/>
  </si>
  <si>
    <t>41_映像・音声・文字情報制作業
411_映像制作・配給業</t>
    <rPh sb="3" eb="5">
      <t>エイゾウ</t>
    </rPh>
    <rPh sb="6" eb="8">
      <t>オンセイ</t>
    </rPh>
    <rPh sb="9" eb="11">
      <t>モジ</t>
    </rPh>
    <rPh sb="11" eb="13">
      <t>ジョウホウ</t>
    </rPh>
    <rPh sb="13" eb="15">
      <t>セイサク</t>
    </rPh>
    <rPh sb="15" eb="16">
      <t>ギョウ</t>
    </rPh>
    <rPh sb="21" eb="23">
      <t>エイゾウ</t>
    </rPh>
    <rPh sb="23" eb="25">
      <t>セイサク</t>
    </rPh>
    <rPh sb="26" eb="28">
      <t>ハイキュウ</t>
    </rPh>
    <rPh sb="28" eb="29">
      <t>ギョウ</t>
    </rPh>
    <phoneticPr fontId="4"/>
  </si>
  <si>
    <t>14_パルプ・紙・紙加工品製造業</t>
    <rPh sb="7" eb="8">
      <t>カミ</t>
    </rPh>
    <rPh sb="9" eb="10">
      <t>カミ</t>
    </rPh>
    <rPh sb="10" eb="12">
      <t>カコウ</t>
    </rPh>
    <rPh sb="12" eb="13">
      <t>ヒン</t>
    </rPh>
    <rPh sb="13" eb="16">
      <t>セイゾウギョウ</t>
    </rPh>
    <phoneticPr fontId="4"/>
  </si>
  <si>
    <t>92_その他の事業サービス業</t>
    <rPh sb="5" eb="6">
      <t>タ</t>
    </rPh>
    <rPh sb="7" eb="9">
      <t>ジギョウ</t>
    </rPh>
    <rPh sb="13" eb="14">
      <t>ギョウ</t>
    </rPh>
    <phoneticPr fontId="4"/>
  </si>
  <si>
    <t>69_不動産賃貸業・管理業
693_駐車場業</t>
    <rPh sb="3" eb="6">
      <t>フドウサン</t>
    </rPh>
    <rPh sb="6" eb="9">
      <t>チンタイギョウ</t>
    </rPh>
    <rPh sb="10" eb="12">
      <t>カンリ</t>
    </rPh>
    <rPh sb="12" eb="13">
      <t>ギョウ</t>
    </rPh>
    <rPh sb="18" eb="21">
      <t>チュウシャジョウ</t>
    </rPh>
    <rPh sb="21" eb="22">
      <t>ギョウ</t>
    </rPh>
    <phoneticPr fontId="4"/>
  </si>
  <si>
    <t>66_補助的金融業等</t>
    <rPh sb="3" eb="6">
      <t>ホジョテキ</t>
    </rPh>
    <rPh sb="6" eb="9">
      <t>キンユウギョウ</t>
    </rPh>
    <rPh sb="9" eb="10">
      <t>トウ</t>
    </rPh>
    <phoneticPr fontId="4"/>
  </si>
  <si>
    <t>60_その他の小売業</t>
    <rPh sb="5" eb="6">
      <t>タ</t>
    </rPh>
    <rPh sb="7" eb="10">
      <t>コウリギョウ</t>
    </rPh>
    <phoneticPr fontId="4"/>
  </si>
  <si>
    <t>54_機械器具卸売業</t>
    <rPh sb="3" eb="5">
      <t>キカイ</t>
    </rPh>
    <rPh sb="5" eb="7">
      <t>キグ</t>
    </rPh>
    <rPh sb="7" eb="10">
      <t>オロシウリギョウ</t>
    </rPh>
    <phoneticPr fontId="4"/>
  </si>
  <si>
    <t>46_航空運輸業</t>
    <rPh sb="3" eb="5">
      <t>コウクウ</t>
    </rPh>
    <rPh sb="5" eb="8">
      <t>ウンユギョウ</t>
    </rPh>
    <phoneticPr fontId="4"/>
  </si>
  <si>
    <t>41_映像・音声・文字情報制作業
410_管理・補助的経済活動を行う事業</t>
    <rPh sb="3" eb="5">
      <t>エイゾウ</t>
    </rPh>
    <rPh sb="6" eb="8">
      <t>オンセイ</t>
    </rPh>
    <rPh sb="9" eb="11">
      <t>モジ</t>
    </rPh>
    <rPh sb="11" eb="13">
      <t>ジョウホウ</t>
    </rPh>
    <rPh sb="13" eb="15">
      <t>セイサク</t>
    </rPh>
    <rPh sb="15" eb="16">
      <t>ギョウ</t>
    </rPh>
    <rPh sb="21" eb="23">
      <t>カンリ</t>
    </rPh>
    <rPh sb="24" eb="27">
      <t>ホジョテキ</t>
    </rPh>
    <rPh sb="27" eb="29">
      <t>ケイザイ</t>
    </rPh>
    <rPh sb="29" eb="31">
      <t>カツドウ</t>
    </rPh>
    <rPh sb="32" eb="33">
      <t>オコナ</t>
    </rPh>
    <rPh sb="34" eb="36">
      <t>ジギョウ</t>
    </rPh>
    <phoneticPr fontId="4"/>
  </si>
  <si>
    <t>13_家具・装飾品製造業</t>
    <rPh sb="3" eb="5">
      <t>カグ</t>
    </rPh>
    <rPh sb="6" eb="9">
      <t>ソウショクヒン</t>
    </rPh>
    <rPh sb="9" eb="12">
      <t>セイゾウギョウ</t>
    </rPh>
    <phoneticPr fontId="4"/>
  </si>
  <si>
    <t>91_職業紹介・労働者派遣業</t>
    <rPh sb="3" eb="5">
      <t>ショクギョウ</t>
    </rPh>
    <rPh sb="5" eb="7">
      <t>ショウカイ</t>
    </rPh>
    <rPh sb="8" eb="11">
      <t>ロウドウシャ</t>
    </rPh>
    <rPh sb="11" eb="13">
      <t>ハケン</t>
    </rPh>
    <rPh sb="13" eb="14">
      <t>ギョウ</t>
    </rPh>
    <phoneticPr fontId="4"/>
  </si>
  <si>
    <t>69_不動産賃貸業・管理業
692_貸家業、貸間業</t>
    <rPh sb="3" eb="6">
      <t>フドウサン</t>
    </rPh>
    <rPh sb="6" eb="9">
      <t>チンタイギョウ</t>
    </rPh>
    <rPh sb="10" eb="12">
      <t>カンリ</t>
    </rPh>
    <rPh sb="12" eb="13">
      <t>ギョウ</t>
    </rPh>
    <rPh sb="18" eb="20">
      <t>カシヤ</t>
    </rPh>
    <rPh sb="20" eb="21">
      <t>ギョウ</t>
    </rPh>
    <rPh sb="22" eb="24">
      <t>カシマ</t>
    </rPh>
    <rPh sb="24" eb="25">
      <t>ギョウ</t>
    </rPh>
    <phoneticPr fontId="4"/>
  </si>
  <si>
    <t>65_金融商品取引業、商品先物取引業</t>
    <rPh sb="3" eb="5">
      <t>キンユウ</t>
    </rPh>
    <rPh sb="5" eb="7">
      <t>ショウヒン</t>
    </rPh>
    <rPh sb="7" eb="9">
      <t>トリヒキ</t>
    </rPh>
    <rPh sb="9" eb="10">
      <t>ギョウ</t>
    </rPh>
    <rPh sb="11" eb="13">
      <t>ショウヒン</t>
    </rPh>
    <rPh sb="13" eb="14">
      <t>サキ</t>
    </rPh>
    <rPh sb="14" eb="15">
      <t>モノ</t>
    </rPh>
    <rPh sb="15" eb="17">
      <t>トリヒキ</t>
    </rPh>
    <rPh sb="17" eb="18">
      <t>ギョウ</t>
    </rPh>
    <phoneticPr fontId="4"/>
  </si>
  <si>
    <t>59_機械器具小売業</t>
    <rPh sb="3" eb="7">
      <t>キカイキグ</t>
    </rPh>
    <rPh sb="7" eb="10">
      <t>コウリギョウ</t>
    </rPh>
    <phoneticPr fontId="4"/>
  </si>
  <si>
    <t>53_建築材料、鉱物、金属裁量等卸売業</t>
    <rPh sb="3" eb="5">
      <t>ケンチク</t>
    </rPh>
    <rPh sb="5" eb="7">
      <t>ザイリョウ</t>
    </rPh>
    <rPh sb="8" eb="10">
      <t>コウブツ</t>
    </rPh>
    <rPh sb="11" eb="13">
      <t>キンゾク</t>
    </rPh>
    <rPh sb="13" eb="15">
      <t>サイリョウ</t>
    </rPh>
    <rPh sb="15" eb="16">
      <t>トウ</t>
    </rPh>
    <rPh sb="16" eb="18">
      <t>オロシウリ</t>
    </rPh>
    <rPh sb="18" eb="19">
      <t>ギョウ</t>
    </rPh>
    <phoneticPr fontId="4"/>
  </si>
  <si>
    <t>45_水運業</t>
    <rPh sb="3" eb="5">
      <t>スイウン</t>
    </rPh>
    <rPh sb="5" eb="6">
      <t>ギョウ</t>
    </rPh>
    <phoneticPr fontId="4"/>
  </si>
  <si>
    <t>40_インターネット附随サービス業</t>
    <rPh sb="10" eb="12">
      <t>フズイ</t>
    </rPh>
    <rPh sb="16" eb="17">
      <t>ギョウ</t>
    </rPh>
    <phoneticPr fontId="4"/>
  </si>
  <si>
    <t>36_水道業</t>
    <rPh sb="3" eb="6">
      <t>スイドウギョウ</t>
    </rPh>
    <phoneticPr fontId="4"/>
  </si>
  <si>
    <t>12_木材・木製品製造業</t>
    <rPh sb="3" eb="5">
      <t>モクザイ</t>
    </rPh>
    <rPh sb="6" eb="9">
      <t>モクセイヒン</t>
    </rPh>
    <rPh sb="9" eb="12">
      <t>セイゾウギョウ</t>
    </rPh>
    <phoneticPr fontId="4"/>
  </si>
  <si>
    <t>90_機械等修理業</t>
    <rPh sb="3" eb="5">
      <t>キカイ</t>
    </rPh>
    <rPh sb="5" eb="6">
      <t>トウ</t>
    </rPh>
    <rPh sb="6" eb="8">
      <t>シュウリ</t>
    </rPh>
    <rPh sb="8" eb="9">
      <t>ギョウ</t>
    </rPh>
    <phoneticPr fontId="4"/>
  </si>
  <si>
    <t>85_社会保険・社会福祉・介護事業</t>
    <rPh sb="3" eb="5">
      <t>シャカイ</t>
    </rPh>
    <rPh sb="5" eb="7">
      <t>ホケン</t>
    </rPh>
    <rPh sb="8" eb="10">
      <t>シャカイ</t>
    </rPh>
    <rPh sb="10" eb="12">
      <t>フクシ</t>
    </rPh>
    <rPh sb="13" eb="15">
      <t>カイゴ</t>
    </rPh>
    <rPh sb="15" eb="17">
      <t>ジギョウ</t>
    </rPh>
    <phoneticPr fontId="4"/>
  </si>
  <si>
    <t>74_技術サービス業</t>
    <rPh sb="3" eb="5">
      <t>ギジュツ</t>
    </rPh>
    <rPh sb="9" eb="10">
      <t>ギョウ</t>
    </rPh>
    <phoneticPr fontId="4"/>
  </si>
  <si>
    <t>69_不動産賃貸業・管理業
691_不動産賃貸業</t>
    <rPh sb="3" eb="6">
      <t>フドウサン</t>
    </rPh>
    <rPh sb="6" eb="9">
      <t>チンタイギョウ</t>
    </rPh>
    <rPh sb="10" eb="12">
      <t>カンリ</t>
    </rPh>
    <rPh sb="12" eb="13">
      <t>ギョウ</t>
    </rPh>
    <rPh sb="18" eb="21">
      <t>フドウサン</t>
    </rPh>
    <rPh sb="21" eb="24">
      <t>チンタイギョウ</t>
    </rPh>
    <phoneticPr fontId="4"/>
  </si>
  <si>
    <t>64_貸金業、クレジットカード等非預金信用期間</t>
    <rPh sb="3" eb="4">
      <t>カ</t>
    </rPh>
    <rPh sb="4" eb="5">
      <t>カネ</t>
    </rPh>
    <rPh sb="5" eb="6">
      <t>ギョウ</t>
    </rPh>
    <rPh sb="15" eb="16">
      <t>トウ</t>
    </rPh>
    <rPh sb="16" eb="17">
      <t>ヒ</t>
    </rPh>
    <rPh sb="17" eb="19">
      <t>ヨキン</t>
    </rPh>
    <rPh sb="19" eb="21">
      <t>シンヨウ</t>
    </rPh>
    <rPh sb="21" eb="23">
      <t>キカン</t>
    </rPh>
    <phoneticPr fontId="4"/>
  </si>
  <si>
    <t>58_飲食料品小売業</t>
    <rPh sb="3" eb="5">
      <t>インショク</t>
    </rPh>
    <rPh sb="5" eb="6">
      <t>リョウ</t>
    </rPh>
    <rPh sb="6" eb="7">
      <t>ヒン</t>
    </rPh>
    <rPh sb="7" eb="10">
      <t>コウリギョウ</t>
    </rPh>
    <phoneticPr fontId="4"/>
  </si>
  <si>
    <t>52_飲食料品卸売業</t>
    <rPh sb="3" eb="5">
      <t>インショク</t>
    </rPh>
    <rPh sb="5" eb="6">
      <t>リョウ</t>
    </rPh>
    <rPh sb="6" eb="7">
      <t>ヒン</t>
    </rPh>
    <rPh sb="7" eb="10">
      <t>オロシウリギョウ</t>
    </rPh>
    <phoneticPr fontId="4"/>
  </si>
  <si>
    <t>44_道路貨物運送業</t>
    <rPh sb="3" eb="5">
      <t>ドウロ</t>
    </rPh>
    <rPh sb="5" eb="7">
      <t>カモツ</t>
    </rPh>
    <rPh sb="7" eb="10">
      <t>ウンソウギョウ</t>
    </rPh>
    <phoneticPr fontId="4"/>
  </si>
  <si>
    <t>39_情報サービス業</t>
    <rPh sb="3" eb="5">
      <t>ジョウホウ</t>
    </rPh>
    <rPh sb="9" eb="10">
      <t>ギョウ</t>
    </rPh>
    <phoneticPr fontId="4"/>
  </si>
  <si>
    <t>35_熱供給業</t>
    <rPh sb="3" eb="4">
      <t>ネツ</t>
    </rPh>
    <rPh sb="4" eb="6">
      <t>キョウキュウ</t>
    </rPh>
    <rPh sb="6" eb="7">
      <t>ギョウ</t>
    </rPh>
    <phoneticPr fontId="4"/>
  </si>
  <si>
    <t>11_繊維工業</t>
    <rPh sb="3" eb="5">
      <t>センイ</t>
    </rPh>
    <rPh sb="5" eb="7">
      <t>コウギョウ</t>
    </rPh>
    <phoneticPr fontId="4"/>
  </si>
  <si>
    <t>08_設備工事業</t>
    <rPh sb="3" eb="5">
      <t>セツビ</t>
    </rPh>
    <rPh sb="5" eb="7">
      <t>コウジ</t>
    </rPh>
    <rPh sb="7" eb="8">
      <t>ギョウ</t>
    </rPh>
    <phoneticPr fontId="4"/>
  </si>
  <si>
    <t>砂利採取業</t>
    <phoneticPr fontId="4"/>
  </si>
  <si>
    <t>千代田</t>
    <rPh sb="0" eb="3">
      <t>チヨダ</t>
    </rPh>
    <phoneticPr fontId="4"/>
  </si>
  <si>
    <t>健康</t>
    <rPh sb="0" eb="2">
      <t>ケンコウ</t>
    </rPh>
    <phoneticPr fontId="4"/>
  </si>
  <si>
    <t>98_地方公務</t>
    <rPh sb="3" eb="5">
      <t>チホウ</t>
    </rPh>
    <rPh sb="5" eb="7">
      <t>コウム</t>
    </rPh>
    <phoneticPr fontId="4"/>
  </si>
  <si>
    <t>89_自動車整備業</t>
    <rPh sb="3" eb="6">
      <t>ジドウシャ</t>
    </rPh>
    <rPh sb="6" eb="8">
      <t>セイビ</t>
    </rPh>
    <rPh sb="8" eb="9">
      <t>ギョウ</t>
    </rPh>
    <phoneticPr fontId="4"/>
  </si>
  <si>
    <t>87_協同組合</t>
    <rPh sb="3" eb="5">
      <t>キョウドウ</t>
    </rPh>
    <rPh sb="5" eb="7">
      <t>クミアイ</t>
    </rPh>
    <phoneticPr fontId="4"/>
  </si>
  <si>
    <t>84_保健衛生</t>
    <rPh sb="3" eb="5">
      <t>ホケン</t>
    </rPh>
    <rPh sb="5" eb="7">
      <t>エイセイ</t>
    </rPh>
    <phoneticPr fontId="4"/>
  </si>
  <si>
    <t>79_その他の生活関連サービス業</t>
    <rPh sb="5" eb="6">
      <t>タ</t>
    </rPh>
    <rPh sb="7" eb="9">
      <t>セイカツ</t>
    </rPh>
    <rPh sb="9" eb="11">
      <t>カンレン</t>
    </rPh>
    <rPh sb="15" eb="16">
      <t>ギョウ</t>
    </rPh>
    <phoneticPr fontId="4"/>
  </si>
  <si>
    <t>77_持ち帰り・配達飲食サービス業</t>
    <rPh sb="3" eb="4">
      <t>モ</t>
    </rPh>
    <rPh sb="5" eb="6">
      <t>カエ</t>
    </rPh>
    <rPh sb="8" eb="10">
      <t>ハイタツ</t>
    </rPh>
    <rPh sb="10" eb="12">
      <t>インショク</t>
    </rPh>
    <rPh sb="16" eb="17">
      <t>ギョウ</t>
    </rPh>
    <phoneticPr fontId="4"/>
  </si>
  <si>
    <t>73_広告業</t>
    <rPh sb="3" eb="5">
      <t>コウコク</t>
    </rPh>
    <rPh sb="5" eb="6">
      <t>ギョウ</t>
    </rPh>
    <phoneticPr fontId="4"/>
  </si>
  <si>
    <t>69_不動産賃貸業・管理業
690_管理・補助的経済活動を行う事業</t>
    <rPh sb="3" eb="6">
      <t>フドウサン</t>
    </rPh>
    <rPh sb="6" eb="9">
      <t>チンタイギョウ</t>
    </rPh>
    <rPh sb="10" eb="12">
      <t>カンリ</t>
    </rPh>
    <rPh sb="12" eb="13">
      <t>ギョウ</t>
    </rPh>
    <rPh sb="18" eb="20">
      <t>カンリ</t>
    </rPh>
    <rPh sb="21" eb="24">
      <t>ホジョテキ</t>
    </rPh>
    <rPh sb="24" eb="26">
      <t>ケイザイ</t>
    </rPh>
    <rPh sb="26" eb="28">
      <t>カツドウ</t>
    </rPh>
    <rPh sb="29" eb="30">
      <t>オコナ</t>
    </rPh>
    <rPh sb="31" eb="33">
      <t>ジギョウ</t>
    </rPh>
    <phoneticPr fontId="4"/>
  </si>
  <si>
    <t>63_共同組織金融業</t>
    <rPh sb="3" eb="5">
      <t>キョウドウ</t>
    </rPh>
    <rPh sb="5" eb="7">
      <t>ソシキ</t>
    </rPh>
    <rPh sb="7" eb="10">
      <t>キンユウギョウ</t>
    </rPh>
    <phoneticPr fontId="4"/>
  </si>
  <si>
    <t>57_織物・衣服・身の回り品小売業</t>
    <rPh sb="3" eb="5">
      <t>オリモノ</t>
    </rPh>
    <rPh sb="6" eb="8">
      <t>イフク</t>
    </rPh>
    <rPh sb="9" eb="10">
      <t>ミ</t>
    </rPh>
    <rPh sb="11" eb="12">
      <t>マワ</t>
    </rPh>
    <rPh sb="13" eb="14">
      <t>ヒン</t>
    </rPh>
    <rPh sb="14" eb="17">
      <t>コウリギョウ</t>
    </rPh>
    <phoneticPr fontId="4"/>
  </si>
  <si>
    <t>51_繊維・衣服等卸売業</t>
    <rPh sb="3" eb="5">
      <t>センイ</t>
    </rPh>
    <rPh sb="6" eb="8">
      <t>イフク</t>
    </rPh>
    <rPh sb="8" eb="9">
      <t>トウ</t>
    </rPh>
    <rPh sb="9" eb="12">
      <t>オロシウリギョウ</t>
    </rPh>
    <phoneticPr fontId="4"/>
  </si>
  <si>
    <t>43_道路旅客運送業</t>
    <rPh sb="3" eb="5">
      <t>ドウロ</t>
    </rPh>
    <rPh sb="5" eb="7">
      <t>リョカク</t>
    </rPh>
    <rPh sb="7" eb="9">
      <t>ウンソウ</t>
    </rPh>
    <rPh sb="9" eb="10">
      <t>ギョウ</t>
    </rPh>
    <phoneticPr fontId="4"/>
  </si>
  <si>
    <t>38_放送業</t>
    <rPh sb="3" eb="5">
      <t>ホウソウ</t>
    </rPh>
    <rPh sb="5" eb="6">
      <t>ギョウ</t>
    </rPh>
    <phoneticPr fontId="4"/>
  </si>
  <si>
    <t>34_ガス業</t>
    <rPh sb="5" eb="6">
      <t>ギョウ</t>
    </rPh>
    <phoneticPr fontId="4"/>
  </si>
  <si>
    <t>10_飲料・たばこ・飼料製造業</t>
    <rPh sb="3" eb="5">
      <t>インリョウ</t>
    </rPh>
    <rPh sb="10" eb="12">
      <t>シリョウ</t>
    </rPh>
    <rPh sb="12" eb="15">
      <t>セイゾウギョウ</t>
    </rPh>
    <phoneticPr fontId="4"/>
  </si>
  <si>
    <t>07_職別工事業</t>
    <rPh sb="3" eb="4">
      <t>ショク</t>
    </rPh>
    <rPh sb="4" eb="5">
      <t>ベツ</t>
    </rPh>
    <rPh sb="5" eb="7">
      <t>コウジ</t>
    </rPh>
    <rPh sb="7" eb="8">
      <t>ギョウ</t>
    </rPh>
    <phoneticPr fontId="4"/>
  </si>
  <si>
    <t>04_水産養殖業</t>
    <rPh sb="3" eb="5">
      <t>スイサン</t>
    </rPh>
    <rPh sb="5" eb="7">
      <t>ヨウショク</t>
    </rPh>
    <rPh sb="7" eb="8">
      <t>ギョウ</t>
    </rPh>
    <phoneticPr fontId="4"/>
  </si>
  <si>
    <t>福祉</t>
    <rPh sb="0" eb="2">
      <t>フクシ</t>
    </rPh>
    <phoneticPr fontId="4"/>
  </si>
  <si>
    <t>学習支援業</t>
    <rPh sb="0" eb="2">
      <t>ガクシュウ</t>
    </rPh>
    <rPh sb="2" eb="4">
      <t>シエン</t>
    </rPh>
    <rPh sb="4" eb="5">
      <t>ギョウ</t>
    </rPh>
    <phoneticPr fontId="4"/>
  </si>
  <si>
    <t>娯楽業</t>
    <phoneticPr fontId="4"/>
  </si>
  <si>
    <t>飲食サービス業</t>
    <rPh sb="0" eb="2">
      <t>インショク</t>
    </rPh>
    <rPh sb="6" eb="7">
      <t>ギョウ</t>
    </rPh>
    <phoneticPr fontId="4"/>
  </si>
  <si>
    <t>専門・技術サービス業</t>
    <phoneticPr fontId="4"/>
  </si>
  <si>
    <t>物品賃貸業</t>
    <phoneticPr fontId="4"/>
  </si>
  <si>
    <t>保険業</t>
    <phoneticPr fontId="4"/>
  </si>
  <si>
    <t>小売業</t>
    <phoneticPr fontId="4"/>
  </si>
  <si>
    <t>運輸業</t>
    <rPh sb="0" eb="3">
      <t>ウンユギョウ</t>
    </rPh>
    <phoneticPr fontId="4"/>
  </si>
  <si>
    <t>金属製品製造業</t>
    <rPh sb="0" eb="7">
      <t>キンゾクセイヒンセイゾウギョウ</t>
    </rPh>
    <phoneticPr fontId="4"/>
  </si>
  <si>
    <t>採石業</t>
    <phoneticPr fontId="4"/>
  </si>
  <si>
    <t>林業</t>
    <rPh sb="0" eb="2">
      <t>リンギョウ</t>
    </rPh>
    <phoneticPr fontId="4"/>
  </si>
  <si>
    <t>九段下</t>
    <rPh sb="0" eb="3">
      <t>クダンシタ</t>
    </rPh>
    <phoneticPr fontId="4"/>
  </si>
  <si>
    <t>食事</t>
    <rPh sb="0" eb="2">
      <t>ショクジ</t>
    </rPh>
    <phoneticPr fontId="4"/>
  </si>
  <si>
    <t>99_分類不能の産業</t>
    <rPh sb="3" eb="5">
      <t>ブンルイ</t>
    </rPh>
    <rPh sb="5" eb="7">
      <t>フノウ</t>
    </rPh>
    <rPh sb="8" eb="10">
      <t>サンギョウ</t>
    </rPh>
    <phoneticPr fontId="4"/>
  </si>
  <si>
    <t>97_国家公務</t>
    <rPh sb="3" eb="5">
      <t>コッカ</t>
    </rPh>
    <rPh sb="5" eb="7">
      <t>コウム</t>
    </rPh>
    <phoneticPr fontId="4"/>
  </si>
  <si>
    <t>88_廃棄物処理業</t>
    <rPh sb="3" eb="6">
      <t>ハイキブツ</t>
    </rPh>
    <rPh sb="6" eb="8">
      <t>ショリ</t>
    </rPh>
    <rPh sb="8" eb="9">
      <t>ギョウ</t>
    </rPh>
    <phoneticPr fontId="4"/>
  </si>
  <si>
    <t>86_郵便局</t>
    <rPh sb="3" eb="6">
      <t>ユウビンキョク</t>
    </rPh>
    <phoneticPr fontId="4"/>
  </si>
  <si>
    <t>83_医療業</t>
    <rPh sb="3" eb="5">
      <t>イリョウ</t>
    </rPh>
    <rPh sb="5" eb="6">
      <t>ギョウ</t>
    </rPh>
    <phoneticPr fontId="4"/>
  </si>
  <si>
    <t>82_その他の教育、学習支援業</t>
    <rPh sb="5" eb="6">
      <t>タ</t>
    </rPh>
    <rPh sb="7" eb="9">
      <t>キョウイク</t>
    </rPh>
    <rPh sb="10" eb="12">
      <t>ガクシュウ</t>
    </rPh>
    <rPh sb="12" eb="14">
      <t>シエン</t>
    </rPh>
    <rPh sb="14" eb="15">
      <t>ギョウ</t>
    </rPh>
    <phoneticPr fontId="4"/>
  </si>
  <si>
    <t>81_学校教育</t>
    <rPh sb="3" eb="5">
      <t>ガッコウ</t>
    </rPh>
    <rPh sb="5" eb="7">
      <t>キョウイク</t>
    </rPh>
    <phoneticPr fontId="4"/>
  </si>
  <si>
    <t>80_娯楽業</t>
    <rPh sb="3" eb="6">
      <t>ゴラクギョウ</t>
    </rPh>
    <phoneticPr fontId="4"/>
  </si>
  <si>
    <t>78_洗濯・理容・美容・浴場業</t>
    <rPh sb="3" eb="5">
      <t>センタク</t>
    </rPh>
    <rPh sb="6" eb="8">
      <t>リヨウ</t>
    </rPh>
    <rPh sb="9" eb="11">
      <t>ビヨウ</t>
    </rPh>
    <rPh sb="12" eb="14">
      <t>ヨクジョウ</t>
    </rPh>
    <rPh sb="14" eb="15">
      <t>ギョウ</t>
    </rPh>
    <phoneticPr fontId="4"/>
  </si>
  <si>
    <t>76_飲食店</t>
    <rPh sb="3" eb="5">
      <t>インショク</t>
    </rPh>
    <rPh sb="5" eb="6">
      <t>テン</t>
    </rPh>
    <phoneticPr fontId="4"/>
  </si>
  <si>
    <t>75_宿泊業</t>
    <rPh sb="3" eb="5">
      <t>シュクハク</t>
    </rPh>
    <rPh sb="5" eb="6">
      <t>ギョウ</t>
    </rPh>
    <phoneticPr fontId="4"/>
  </si>
  <si>
    <t>72_専門サービス業</t>
    <rPh sb="3" eb="5">
      <t>センモン</t>
    </rPh>
    <rPh sb="9" eb="10">
      <t>ギョウ</t>
    </rPh>
    <phoneticPr fontId="4"/>
  </si>
  <si>
    <t>71_学術・開発研究機関</t>
    <rPh sb="3" eb="5">
      <t>ガクジュツ</t>
    </rPh>
    <rPh sb="6" eb="8">
      <t>カイハツ</t>
    </rPh>
    <rPh sb="8" eb="10">
      <t>ケンキュウ</t>
    </rPh>
    <rPh sb="10" eb="12">
      <t>キカン</t>
    </rPh>
    <phoneticPr fontId="4"/>
  </si>
  <si>
    <t>70_物品賃貸業</t>
    <rPh sb="3" eb="5">
      <t>ブッピン</t>
    </rPh>
    <rPh sb="5" eb="8">
      <t>チンタイギョウ</t>
    </rPh>
    <phoneticPr fontId="4"/>
  </si>
  <si>
    <t>68_不動産取引業</t>
    <rPh sb="3" eb="6">
      <t>フドウサン</t>
    </rPh>
    <rPh sb="6" eb="8">
      <t>トリヒキ</t>
    </rPh>
    <rPh sb="8" eb="9">
      <t>ギョウ</t>
    </rPh>
    <phoneticPr fontId="4"/>
  </si>
  <si>
    <t>67_保険業</t>
    <rPh sb="3" eb="6">
      <t>ホケンギョウ</t>
    </rPh>
    <phoneticPr fontId="4"/>
  </si>
  <si>
    <t>62_銀行業</t>
    <rPh sb="3" eb="6">
      <t>ギンコウギョウ</t>
    </rPh>
    <phoneticPr fontId="4"/>
  </si>
  <si>
    <t>56_各種商品小売業</t>
    <rPh sb="3" eb="5">
      <t>カクシュ</t>
    </rPh>
    <rPh sb="5" eb="7">
      <t>ショウヒン</t>
    </rPh>
    <rPh sb="7" eb="10">
      <t>コウリギョウ</t>
    </rPh>
    <phoneticPr fontId="4"/>
  </si>
  <si>
    <t>50_各種商品卸売業</t>
    <rPh sb="3" eb="5">
      <t>カクシュ</t>
    </rPh>
    <rPh sb="5" eb="7">
      <t>ショウヒン</t>
    </rPh>
    <rPh sb="7" eb="10">
      <t>オロシウリギョウ</t>
    </rPh>
    <phoneticPr fontId="4"/>
  </si>
  <si>
    <t>49_郵便業</t>
    <rPh sb="3" eb="5">
      <t>ユウビン</t>
    </rPh>
    <rPh sb="5" eb="6">
      <t>ギョウ</t>
    </rPh>
    <phoneticPr fontId="4"/>
  </si>
  <si>
    <t>42_鉄道業</t>
    <rPh sb="3" eb="6">
      <t>テツドウギョウ</t>
    </rPh>
    <phoneticPr fontId="4"/>
  </si>
  <si>
    <t>37_通信業</t>
    <rPh sb="3" eb="6">
      <t>ツウシンギョウ</t>
    </rPh>
    <phoneticPr fontId="4"/>
  </si>
  <si>
    <t>33_電気業</t>
    <rPh sb="3" eb="5">
      <t>デンキ</t>
    </rPh>
    <rPh sb="5" eb="6">
      <t>ギョウ</t>
    </rPh>
    <phoneticPr fontId="4"/>
  </si>
  <si>
    <t>09_食品製造業</t>
    <rPh sb="3" eb="5">
      <t>ショクヒン</t>
    </rPh>
    <rPh sb="5" eb="8">
      <t>セイゾウギョウ</t>
    </rPh>
    <phoneticPr fontId="4"/>
  </si>
  <si>
    <t>06_総合工事業</t>
    <rPh sb="3" eb="5">
      <t>ソウゴウ</t>
    </rPh>
    <rPh sb="5" eb="7">
      <t>コウジ</t>
    </rPh>
    <rPh sb="7" eb="8">
      <t>ギョウ</t>
    </rPh>
    <phoneticPr fontId="4"/>
  </si>
  <si>
    <t>05_鉱業、採石業、砂利採取業</t>
    <rPh sb="3" eb="5">
      <t>コウギョウ</t>
    </rPh>
    <phoneticPr fontId="4"/>
  </si>
  <si>
    <t>03_漁業</t>
    <rPh sb="3" eb="5">
      <t>ギョギョウ</t>
    </rPh>
    <phoneticPr fontId="4"/>
  </si>
  <si>
    <t>02_林業</t>
    <rPh sb="3" eb="5">
      <t>リンギョウ</t>
    </rPh>
    <phoneticPr fontId="4"/>
  </si>
  <si>
    <t>分類不能の産業</t>
    <rPh sb="0" eb="2">
      <t>ブンルイ</t>
    </rPh>
    <rPh sb="2" eb="4">
      <t>フノウ</t>
    </rPh>
    <rPh sb="5" eb="7">
      <t>サンギョウ</t>
    </rPh>
    <phoneticPr fontId="4"/>
  </si>
  <si>
    <t>公務（他に分類されるものを除く）</t>
    <rPh sb="0" eb="2">
      <t>コウム</t>
    </rPh>
    <rPh sb="3" eb="4">
      <t>ホカ</t>
    </rPh>
    <rPh sb="5" eb="7">
      <t>ブンルイ</t>
    </rPh>
    <rPh sb="13" eb="14">
      <t>ノゾ</t>
    </rPh>
    <phoneticPr fontId="4"/>
  </si>
  <si>
    <t>サービス業</t>
    <rPh sb="4" eb="5">
      <t>ギョウ</t>
    </rPh>
    <phoneticPr fontId="4"/>
  </si>
  <si>
    <t>複合サービス業</t>
    <rPh sb="0" eb="2">
      <t>フクゴウ</t>
    </rPh>
    <rPh sb="6" eb="7">
      <t>ギョウ</t>
    </rPh>
    <phoneticPr fontId="4"/>
  </si>
  <si>
    <t>医療</t>
    <rPh sb="0" eb="2">
      <t>イリョウ</t>
    </rPh>
    <phoneticPr fontId="4"/>
  </si>
  <si>
    <t>教育</t>
    <rPh sb="0" eb="2">
      <t>キョウイク</t>
    </rPh>
    <phoneticPr fontId="4"/>
  </si>
  <si>
    <t>生活関連サービス業</t>
    <rPh sb="0" eb="2">
      <t>セイカツ</t>
    </rPh>
    <rPh sb="2" eb="4">
      <t>カンレン</t>
    </rPh>
    <rPh sb="8" eb="9">
      <t>ギョウ</t>
    </rPh>
    <phoneticPr fontId="4"/>
  </si>
  <si>
    <t>宿泊業</t>
    <phoneticPr fontId="4"/>
  </si>
  <si>
    <t>学術研究</t>
    <rPh sb="0" eb="2">
      <t>ガクジュツ</t>
    </rPh>
    <rPh sb="2" eb="4">
      <t>ケンキュウ</t>
    </rPh>
    <phoneticPr fontId="4"/>
  </si>
  <si>
    <t>不動産業</t>
    <rPh sb="0" eb="3">
      <t>フドウサン</t>
    </rPh>
    <rPh sb="3" eb="4">
      <t>ギョウ</t>
    </rPh>
    <phoneticPr fontId="4"/>
  </si>
  <si>
    <t>金融業</t>
    <rPh sb="0" eb="3">
      <t>キンユウギョウ</t>
    </rPh>
    <phoneticPr fontId="4"/>
  </si>
  <si>
    <t>卸売業</t>
    <rPh sb="0" eb="3">
      <t>オロシウリギョウ</t>
    </rPh>
    <phoneticPr fontId="4"/>
  </si>
  <si>
    <t>情報通信業</t>
    <rPh sb="0" eb="2">
      <t>ジョウホウ</t>
    </rPh>
    <rPh sb="2" eb="4">
      <t>ツウシン</t>
    </rPh>
    <rPh sb="4" eb="5">
      <t>ギョウ</t>
    </rPh>
    <phoneticPr fontId="4"/>
  </si>
  <si>
    <t>電気・ガス・熱供給・水道業</t>
    <rPh sb="0" eb="2">
      <t>デンキ</t>
    </rPh>
    <rPh sb="6" eb="7">
      <t>ネツ</t>
    </rPh>
    <rPh sb="7" eb="9">
      <t>キョウキュウ</t>
    </rPh>
    <rPh sb="10" eb="13">
      <t>スイドウギョウ</t>
    </rPh>
    <phoneticPr fontId="4"/>
  </si>
  <si>
    <t>製造業</t>
    <rPh sb="0" eb="3">
      <t>セイゾウギョウ</t>
    </rPh>
    <phoneticPr fontId="4"/>
  </si>
  <si>
    <t>建設業</t>
    <rPh sb="0" eb="3">
      <t>ケンセツギョウ</t>
    </rPh>
    <phoneticPr fontId="4"/>
  </si>
  <si>
    <t>鉱業</t>
    <rPh sb="0" eb="2">
      <t>コウギョウ</t>
    </rPh>
    <phoneticPr fontId="4"/>
  </si>
  <si>
    <t>漁業</t>
    <rPh sb="0" eb="2">
      <t>ギョギョウ</t>
    </rPh>
    <phoneticPr fontId="4"/>
  </si>
  <si>
    <t>農業</t>
    <rPh sb="0" eb="2">
      <t>ノウギョウ</t>
    </rPh>
    <phoneticPr fontId="4"/>
  </si>
  <si>
    <t>飯田橋</t>
    <rPh sb="0" eb="3">
      <t>イイダバシ</t>
    </rPh>
    <phoneticPr fontId="4"/>
  </si>
  <si>
    <t>住宅</t>
    <rPh sb="0" eb="2">
      <t>ジュウタク</t>
    </rPh>
    <phoneticPr fontId="4"/>
  </si>
  <si>
    <t>公務</t>
    <rPh sb="0" eb="2">
      <t>コウム</t>
    </rPh>
    <phoneticPr fontId="4"/>
  </si>
  <si>
    <t>複合サービス事業</t>
    <rPh sb="0" eb="2">
      <t>フクゴウ</t>
    </rPh>
    <rPh sb="6" eb="8">
      <t>ジギョウ</t>
    </rPh>
    <phoneticPr fontId="4"/>
  </si>
  <si>
    <t>娯楽業</t>
    <rPh sb="0" eb="3">
      <t>ゴラクギョウ</t>
    </rPh>
    <phoneticPr fontId="4"/>
  </si>
  <si>
    <t>宿泊業</t>
    <rPh sb="0" eb="2">
      <t>シュクハク</t>
    </rPh>
    <rPh sb="2" eb="3">
      <t>ギョウ</t>
    </rPh>
    <phoneticPr fontId="4"/>
  </si>
  <si>
    <t>専門・技術サービス業</t>
    <rPh sb="0" eb="2">
      <t>センモン</t>
    </rPh>
    <rPh sb="3" eb="5">
      <t>ギジュツ</t>
    </rPh>
    <rPh sb="9" eb="10">
      <t>ギョウ</t>
    </rPh>
    <phoneticPr fontId="4"/>
  </si>
  <si>
    <t>物品賃貸業</t>
    <rPh sb="0" eb="5">
      <t>ブッピンチンタイギョウ</t>
    </rPh>
    <phoneticPr fontId="4"/>
  </si>
  <si>
    <t>保険業</t>
    <rPh sb="0" eb="3">
      <t>ホケンギョウ</t>
    </rPh>
    <phoneticPr fontId="4"/>
  </si>
  <si>
    <t>小売業</t>
    <rPh sb="0" eb="3">
      <t>コウリギョウ</t>
    </rPh>
    <phoneticPr fontId="4"/>
  </si>
  <si>
    <t>郵便業</t>
    <rPh sb="0" eb="2">
      <t>ユウビン</t>
    </rPh>
    <rPh sb="2" eb="3">
      <t>ギョウ</t>
    </rPh>
    <phoneticPr fontId="4"/>
  </si>
  <si>
    <t>T</t>
    <phoneticPr fontId="4"/>
  </si>
  <si>
    <t>S</t>
    <phoneticPr fontId="4"/>
  </si>
  <si>
    <t>R</t>
    <phoneticPr fontId="4"/>
  </si>
  <si>
    <t>Q</t>
    <phoneticPr fontId="4"/>
  </si>
  <si>
    <t>P</t>
    <phoneticPr fontId="4"/>
  </si>
  <si>
    <t>O</t>
    <phoneticPr fontId="4"/>
  </si>
  <si>
    <t>N</t>
    <phoneticPr fontId="4"/>
  </si>
  <si>
    <t>M</t>
    <phoneticPr fontId="4"/>
  </si>
  <si>
    <t>L</t>
    <phoneticPr fontId="4"/>
  </si>
  <si>
    <t>K</t>
    <phoneticPr fontId="4"/>
  </si>
  <si>
    <t>J</t>
    <phoneticPr fontId="4"/>
  </si>
  <si>
    <t>I</t>
    <phoneticPr fontId="4"/>
  </si>
  <si>
    <t>H</t>
    <phoneticPr fontId="4"/>
  </si>
  <si>
    <t>G</t>
    <phoneticPr fontId="4"/>
  </si>
  <si>
    <t>F</t>
    <phoneticPr fontId="4"/>
  </si>
  <si>
    <t>E</t>
    <phoneticPr fontId="4"/>
  </si>
  <si>
    <t>D</t>
    <phoneticPr fontId="4"/>
  </si>
  <si>
    <t>C</t>
    <phoneticPr fontId="4"/>
  </si>
  <si>
    <t>B</t>
    <phoneticPr fontId="4"/>
  </si>
  <si>
    <t>A</t>
    <phoneticPr fontId="4"/>
  </si>
  <si>
    <t>業種（大分類）</t>
    <rPh sb="0" eb="2">
      <t>ギョウシュ</t>
    </rPh>
    <rPh sb="3" eb="6">
      <t>ダイブンルイ</t>
    </rPh>
    <phoneticPr fontId="4"/>
  </si>
  <si>
    <t>01_農業</t>
    <rPh sb="3" eb="5">
      <t>ノウギョウ</t>
    </rPh>
    <phoneticPr fontId="1"/>
  </si>
  <si>
    <t>41_映像・音声・文字情報制作業</t>
    <rPh sb="3" eb="5">
      <t>エイゾウ</t>
    </rPh>
    <rPh sb="6" eb="8">
      <t>オンセイ</t>
    </rPh>
    <rPh sb="9" eb="11">
      <t>モジ</t>
    </rPh>
    <rPh sb="11" eb="13">
      <t>ジョウホウ</t>
    </rPh>
    <rPh sb="13" eb="15">
      <t>セイサク</t>
    </rPh>
    <rPh sb="15" eb="16">
      <t>ギョウ</t>
    </rPh>
    <phoneticPr fontId="4"/>
  </si>
  <si>
    <t>69_不動産賃貸業・管理業</t>
    <rPh sb="3" eb="6">
      <t>フドウサン</t>
    </rPh>
    <rPh sb="6" eb="9">
      <t>チンタイギョウ</t>
    </rPh>
    <rPh sb="10" eb="12">
      <t>カンリ</t>
    </rPh>
    <rPh sb="12" eb="13">
      <t>ギョウ</t>
    </rPh>
    <phoneticPr fontId="4"/>
  </si>
  <si>
    <t>携帯電話</t>
    <rPh sb="0" eb="4">
      <t>ケイタイデンワ</t>
    </rPh>
    <phoneticPr fontId="1"/>
  </si>
  <si>
    <t>公益財団法人東京しごと財団理事長殿</t>
  </si>
  <si>
    <t>※個人事業主の場合のみ（住民票記載事項証明書どおりに記載）</t>
  </si>
  <si>
    <t>企業等の所在地</t>
  </si>
  <si>
    <t>代表者職・氏名</t>
  </si>
  <si>
    <t>個人の住所地</t>
    <phoneticPr fontId="1"/>
  </si>
  <si>
    <t>ﾒｰﾙｱﾄﾞﾚｽ</t>
    <phoneticPr fontId="1"/>
  </si>
  <si>
    <t>令和</t>
    <rPh sb="0" eb="2">
      <t>レイワ</t>
    </rPh>
    <phoneticPr fontId="1"/>
  </si>
  <si>
    <t>年</t>
    <rPh sb="0" eb="1">
      <t>ネン</t>
    </rPh>
    <phoneticPr fontId="1"/>
  </si>
  <si>
    <t>月</t>
    <rPh sb="0" eb="1">
      <t>ガツ</t>
    </rPh>
    <phoneticPr fontId="1"/>
  </si>
  <si>
    <t>日</t>
    <rPh sb="0" eb="1">
      <t>ニチ</t>
    </rPh>
    <phoneticPr fontId="1"/>
  </si>
  <si>
    <t>企業等の名称</t>
  </si>
  <si>
    <t>※代表者氏名は署名のこと</t>
  </si>
  <si>
    <t>フリガナ</t>
  </si>
  <si>
    <t>所属部署・役職</t>
  </si>
  <si>
    <t>担当者氏名</t>
  </si>
  <si>
    <t>連 絡 先</t>
  </si>
  <si>
    <t xml:space="preserve"> ※電話番号には必ず連絡のとれる番号を記入してください。（いずれかのみでも可）</t>
  </si>
  <si>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</si>
  <si>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</si>
  <si>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</si>
  <si>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</si>
  <si>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</si>
  <si>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</si>
  <si>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</si>
  <si>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</si>
  <si>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</si>
  <si>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</si>
  <si>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</si>
  <si>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</si>
  <si>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</si>
  <si>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</si>
  <si>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</si>
  <si>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</si>
  <si>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</si>
  <si>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</si>
  <si>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</si>
  <si>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</si>
  <si>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電話</t>
    <rPh sb="0" eb="2">
      <t>デンワ</t>
    </rPh>
    <phoneticPr fontId="1"/>
  </si>
  <si>
    <t>-</t>
    <phoneticPr fontId="1"/>
  </si>
  <si>
    <t>企業等の名称</t>
    <phoneticPr fontId="1"/>
  </si>
  <si>
    <t>東京都</t>
    <rPh sb="0" eb="3">
      <t>トウキョウト</t>
    </rPh>
    <phoneticPr fontId="1"/>
  </si>
  <si>
    <t>〒</t>
    <phoneticPr fontId="1"/>
  </si>
  <si>
    <t>①財団HPや募集要項より支援内容・対象事業者の要件等、助成事業の詳細等を確認</t>
    <phoneticPr fontId="1"/>
  </si>
  <si>
    <t>③書類の提出</t>
    <rPh sb="1" eb="3">
      <t>ショルイ</t>
    </rPh>
    <rPh sb="4" eb="6">
      <t>テイシュツ</t>
    </rPh>
    <phoneticPr fontId="1"/>
  </si>
  <si>
    <t>【郵送申請】</t>
    <rPh sb="1" eb="5">
      <t>ユウソウシンセイ</t>
    </rPh>
    <phoneticPr fontId="1"/>
  </si>
  <si>
    <t>■お問い合わせ</t>
    <phoneticPr fontId="1"/>
  </si>
  <si>
    <t>・事業概要</t>
    <rPh sb="1" eb="3">
      <t>ジギョウ</t>
    </rPh>
    <rPh sb="3" eb="5">
      <t>ガイヨウ</t>
    </rPh>
    <phoneticPr fontId="1"/>
  </si>
  <si>
    <t>・募集要項・申請様式等</t>
    <phoneticPr fontId="1"/>
  </si>
  <si>
    <t>②各シートより各種様式を作成</t>
    <rPh sb="1" eb="2">
      <t>カク</t>
    </rPh>
    <rPh sb="7" eb="9">
      <t>カクシュ</t>
    </rPh>
    <rPh sb="9" eb="11">
      <t>ヨウシキ</t>
    </rPh>
    <rPh sb="12" eb="14">
      <t>サクセイ</t>
    </rPh>
    <phoneticPr fontId="1"/>
  </si>
  <si>
    <t>【電子申請】</t>
    <phoneticPr fontId="1"/>
  </si>
  <si>
    <t>■申請手順</t>
    <phoneticPr fontId="1"/>
  </si>
  <si>
    <t>【財団HP】</t>
    <rPh sb="1" eb="3">
      <t>ザイダン</t>
    </rPh>
    <phoneticPr fontId="1"/>
  </si>
  <si>
    <t>【募集要項】</t>
    <rPh sb="1" eb="5">
      <t>ボシュウヨウコウ</t>
    </rPh>
    <phoneticPr fontId="1"/>
  </si>
  <si>
    <t>・助成金募集要項（郵送の手引き）</t>
    <phoneticPr fontId="1"/>
  </si>
  <si>
    <t>・助成金募集要項（電子申請の手引き）</t>
    <phoneticPr fontId="1"/>
  </si>
  <si>
    <t>■その他　提出にあたっての注意事項</t>
    <rPh sb="3" eb="4">
      <t>タ</t>
    </rPh>
    <rPh sb="5" eb="7">
      <t>テイシュツ</t>
    </rPh>
    <rPh sb="13" eb="17">
      <t>チュウイジコウ</t>
    </rPh>
    <phoneticPr fontId="1"/>
  </si>
  <si>
    <t>ES（社員満足度）向上による若手人材確保・定着事業助成金</t>
    <phoneticPr fontId="1"/>
  </si>
  <si>
    <t>（</t>
    <phoneticPr fontId="1"/>
  </si>
  <si>
    <t>年目）</t>
    <rPh sb="0" eb="2">
      <t>ネンメ</t>
    </rPh>
    <phoneticPr fontId="1"/>
  </si>
  <si>
    <r>
      <rPr>
        <sz val="14"/>
        <color theme="1"/>
        <rFont val="Century"/>
        <family val="1"/>
      </rPr>
      <t>ES</t>
    </r>
    <r>
      <rPr>
        <sz val="14"/>
        <color theme="1"/>
        <rFont val="ＭＳ 明朝"/>
        <family val="1"/>
        <charset val="128"/>
      </rPr>
      <t>（社員満足度）向上による若手人材確保・定着事業助成金</t>
    </r>
    <phoneticPr fontId="1"/>
  </si>
  <si>
    <t>令和</t>
    <phoneticPr fontId="1"/>
  </si>
  <si>
    <t>日付（</t>
    <phoneticPr fontId="1"/>
  </si>
  <si>
    <t>東し企雇第</t>
    <phoneticPr fontId="1"/>
  </si>
  <si>
    <t>住宅の借上げ</t>
    <phoneticPr fontId="1"/>
  </si>
  <si>
    <t>食事等の提供</t>
    <phoneticPr fontId="1"/>
  </si>
  <si>
    <t>健康増進サービスの提供</t>
    <phoneticPr fontId="1"/>
  </si>
  <si>
    <t>６　本申請に係る連絡担当者</t>
    <phoneticPr fontId="1"/>
  </si>
  <si>
    <t>５　事業主の概要</t>
    <phoneticPr fontId="1"/>
  </si>
  <si>
    <t>月</t>
    <rPh sb="0" eb="1">
      <t>ツキ</t>
    </rPh>
    <phoneticPr fontId="1"/>
  </si>
  <si>
    <t>①事業所所在地</t>
    <phoneticPr fontId="1"/>
  </si>
  <si>
    <r>
      <t xml:space="preserve">②書類送付先
</t>
    </r>
    <r>
      <rPr>
        <sz val="6"/>
        <color theme="1"/>
        <rFont val="ＭＳ 明朝"/>
        <family val="1"/>
        <charset val="128"/>
      </rPr>
      <t>（①と異なる場合に記入）</t>
    </r>
    <phoneticPr fontId="1"/>
  </si>
  <si>
    <t>年度2</t>
    <rPh sb="0" eb="2">
      <t>ネンド</t>
    </rPh>
    <phoneticPr fontId="1"/>
  </si>
  <si>
    <t>日数</t>
    <rPh sb="0" eb="2">
      <t>ニッスウ</t>
    </rPh>
    <phoneticPr fontId="1"/>
  </si>
  <si>
    <r>
      <t>様式第１０－１号（第</t>
    </r>
    <r>
      <rPr>
        <sz val="11"/>
        <color theme="1"/>
        <rFont val="Century"/>
        <family val="1"/>
      </rPr>
      <t>21</t>
    </r>
    <r>
      <rPr>
        <sz val="11"/>
        <color theme="1"/>
        <rFont val="ＭＳ 明朝"/>
        <family val="1"/>
        <charset val="128"/>
      </rPr>
      <t>条関係）</t>
    </r>
    <phoneticPr fontId="1"/>
  </si>
  <si>
    <t>度）向上による若手人材確保・定着事業助成金（以下「助成金」という。）について、助</t>
    <phoneticPr fontId="1"/>
  </si>
  <si>
    <t>成金支給要綱第21条の規定に基づき、下記のとおり報告します。</t>
    <phoneticPr fontId="1"/>
  </si>
  <si>
    <r>
      <t>号）で支給決定のあった</t>
    </r>
    <r>
      <rPr>
        <sz val="10.5"/>
        <color theme="1"/>
        <rFont val="Century"/>
        <family val="1"/>
      </rPr>
      <t>ES</t>
    </r>
    <r>
      <rPr>
        <sz val="10.5"/>
        <color theme="1"/>
        <rFont val="ＭＳ 明朝"/>
        <family val="1"/>
        <charset val="128"/>
      </rPr>
      <t>（社員満足</t>
    </r>
    <phoneticPr fontId="1"/>
  </si>
  <si>
    <t>記</t>
    <rPh sb="0" eb="1">
      <t>キ</t>
    </rPh>
    <phoneticPr fontId="1"/>
  </si>
  <si>
    <t>１　助成対象事業名　　※取り組んだ事業に✔してください。</t>
    <phoneticPr fontId="1"/>
  </si>
  <si>
    <t>２　取組内容（助成対象事業）報告</t>
    <phoneticPr fontId="1"/>
  </si>
  <si>
    <t>別紙第１０－２号　「取組結果報告書」のとおり</t>
    <phoneticPr fontId="1"/>
  </si>
  <si>
    <t>別紙第１０－１号別紙　「経費明細（精算書）」のとおり</t>
    <phoneticPr fontId="1"/>
  </si>
  <si>
    <t>４　助成金支給要綱第９条に定める助成対象期間（１年目の支給決定日から起算）</t>
    <phoneticPr fontId="1"/>
  </si>
  <si>
    <t>※本実績報告に係る助成対象事業の実施期間（助成対象期間が１年を超える場合に記載）</t>
  </si>
  <si>
    <t>３　精算額（　　</t>
    <phoneticPr fontId="1"/>
  </si>
  <si>
    <t>年目）</t>
    <phoneticPr fontId="1"/>
  </si>
  <si>
    <t>日から 令和</t>
    <rPh sb="0" eb="1">
      <t>ヒ</t>
    </rPh>
    <rPh sb="4" eb="6">
      <t>レイワ</t>
    </rPh>
    <phoneticPr fontId="1"/>
  </si>
  <si>
    <t>日まで</t>
    <rPh sb="0" eb="1">
      <t>ヒ</t>
    </rPh>
    <phoneticPr fontId="1"/>
  </si>
  <si>
    <t>年度</t>
    <rPh sb="0" eb="2">
      <t>ネンド</t>
    </rPh>
    <phoneticPr fontId="1"/>
  </si>
  <si>
    <t>※上記反省点を踏まえ、今後の取組方針を記載してください。</t>
    <rPh sb="1" eb="3">
      <t>ジョウキ</t>
    </rPh>
    <rPh sb="3" eb="6">
      <t>ハンセイテン</t>
    </rPh>
    <rPh sb="7" eb="8">
      <t>フ</t>
    </rPh>
    <rPh sb="11" eb="13">
      <t>コンゴ</t>
    </rPh>
    <rPh sb="14" eb="16">
      <t>トリクミ</t>
    </rPh>
    <rPh sb="16" eb="18">
      <t>ホウシン</t>
    </rPh>
    <rPh sb="19" eb="21">
      <t>キサイ</t>
    </rPh>
    <phoneticPr fontId="1"/>
  </si>
  <si>
    <t>今後の取組方針</t>
    <rPh sb="0" eb="2">
      <t>コンゴ</t>
    </rPh>
    <rPh sb="3" eb="5">
      <t>トリクミ</t>
    </rPh>
    <rPh sb="5" eb="7">
      <t>ホウシン</t>
    </rPh>
    <phoneticPr fontId="1"/>
  </si>
  <si>
    <t>※設定した目標（上記２）の観点から、取組の反省点を記載してください。</t>
    <rPh sb="1" eb="3">
      <t>セッテイ</t>
    </rPh>
    <rPh sb="5" eb="7">
      <t>モクヒョウ</t>
    </rPh>
    <rPh sb="8" eb="10">
      <t>ジョウキ</t>
    </rPh>
    <rPh sb="13" eb="15">
      <t>カンテン</t>
    </rPh>
    <rPh sb="18" eb="20">
      <t>トリクミ</t>
    </rPh>
    <rPh sb="21" eb="24">
      <t>ハンセイテン</t>
    </rPh>
    <rPh sb="25" eb="27">
      <t>キサイ</t>
    </rPh>
    <phoneticPr fontId="1"/>
  </si>
  <si>
    <t>反省点</t>
    <rPh sb="0" eb="3">
      <t>ハンセイテン</t>
    </rPh>
    <phoneticPr fontId="1"/>
  </si>
  <si>
    <t>※設定した目標（上記２）の観点から、効果が感じられたことを記載してください。</t>
    <rPh sb="1" eb="3">
      <t>セッテイ</t>
    </rPh>
    <rPh sb="5" eb="7">
      <t>モクヒョウ</t>
    </rPh>
    <rPh sb="8" eb="10">
      <t>ジョウキ</t>
    </rPh>
    <rPh sb="13" eb="15">
      <t>カンテン</t>
    </rPh>
    <rPh sb="18" eb="20">
      <t>コウカ</t>
    </rPh>
    <rPh sb="21" eb="22">
      <t>カン</t>
    </rPh>
    <rPh sb="29" eb="31">
      <t>キサイ</t>
    </rPh>
    <phoneticPr fontId="1"/>
  </si>
  <si>
    <t>成果</t>
    <rPh sb="0" eb="2">
      <t>セイカ</t>
    </rPh>
    <phoneticPr fontId="1"/>
  </si>
  <si>
    <t>助成対象事業者が、従業員の健康増進サービスを提供し、助成対象経費の５０％以
上を助成対象事業者が負担している。</t>
    <rPh sb="26" eb="28">
      <t>ジョセイ</t>
    </rPh>
    <rPh sb="28" eb="30">
      <t>タイショウ</t>
    </rPh>
    <rPh sb="30" eb="32">
      <t>ケイヒ</t>
    </rPh>
    <phoneticPr fontId="1"/>
  </si>
  <si>
    <t>確認事項</t>
    <rPh sb="0" eb="2">
      <t>カクニン</t>
    </rPh>
    <rPh sb="2" eb="4">
      <t>ジコウ</t>
    </rPh>
    <phoneticPr fontId="1"/>
  </si>
  <si>
    <r>
      <t xml:space="preserve">今期の取組内容
</t>
    </r>
    <r>
      <rPr>
        <sz val="8"/>
        <color theme="1"/>
        <rFont val="游ゴシック"/>
        <family val="3"/>
        <charset val="128"/>
        <scheme val="minor"/>
      </rPr>
      <t>※取組開始時期、実施した健康増進サービスの提供についての概要、活用促進のための取組(若手人材の採用活動におけるPR及び社内周知)等について具体的に記載してください。</t>
    </r>
    <r>
      <rPr>
        <sz val="9"/>
        <color theme="1"/>
        <rFont val="游ゴシック"/>
        <family val="3"/>
        <charset val="128"/>
        <scheme val="minor"/>
      </rPr>
      <t xml:space="preserve">
</t>
    </r>
    <rPh sb="0" eb="2">
      <t>コンキ</t>
    </rPh>
    <rPh sb="3" eb="5">
      <t>トリクミ</t>
    </rPh>
    <rPh sb="5" eb="7">
      <t>ナイヨウ</t>
    </rPh>
    <rPh sb="20" eb="22">
      <t>ケンコウ</t>
    </rPh>
    <rPh sb="22" eb="24">
      <t>ゾウシン</t>
    </rPh>
    <rPh sb="29" eb="31">
      <t>テイキョウ</t>
    </rPh>
    <phoneticPr fontId="1"/>
  </si>
  <si>
    <t>（３）健康増進サービスの提供</t>
    <rPh sb="3" eb="5">
      <t>ケンコウ</t>
    </rPh>
    <rPh sb="5" eb="7">
      <t>ゾウシン</t>
    </rPh>
    <rPh sb="12" eb="14">
      <t>テイキョウ</t>
    </rPh>
    <phoneticPr fontId="1"/>
  </si>
  <si>
    <t>※設定した目標（上記２）の観点から、効果が感じられたことを記載してください。</t>
    <phoneticPr fontId="1"/>
  </si>
  <si>
    <t>助成対象事業者が従業員のために、継続的かつ定期的に食事等を提供し、助成対象
経費の５０％以上を助成対象事業者が負担している。</t>
    <rPh sb="33" eb="35">
      <t>ジョセイ</t>
    </rPh>
    <rPh sb="35" eb="37">
      <t>タイショウ</t>
    </rPh>
    <rPh sb="38" eb="40">
      <t>ケイヒ</t>
    </rPh>
    <phoneticPr fontId="1"/>
  </si>
  <si>
    <r>
      <t xml:space="preserve">今期の取組内容
</t>
    </r>
    <r>
      <rPr>
        <sz val="8"/>
        <color theme="1"/>
        <rFont val="游ゴシック"/>
        <family val="3"/>
        <charset val="128"/>
        <scheme val="minor"/>
      </rPr>
      <t>※取組開始時期、実施した食事等の提供についての概要、活用促進のための取組(若手人材の採用活動におけるPR及び社内周知)等について具体的に記載してください。</t>
    </r>
    <r>
      <rPr>
        <sz val="9"/>
        <color theme="1"/>
        <rFont val="游ゴシック"/>
        <family val="3"/>
        <charset val="128"/>
        <scheme val="minor"/>
      </rPr>
      <t xml:space="preserve">
</t>
    </r>
    <rPh sb="0" eb="2">
      <t>コンキ</t>
    </rPh>
    <rPh sb="3" eb="5">
      <t>トリクミ</t>
    </rPh>
    <rPh sb="5" eb="7">
      <t>ナイヨウ</t>
    </rPh>
    <rPh sb="35" eb="37">
      <t>カツヨウ</t>
    </rPh>
    <rPh sb="37" eb="39">
      <t>ソクシン</t>
    </rPh>
    <rPh sb="43" eb="45">
      <t>トリクミ</t>
    </rPh>
    <rPh sb="46" eb="48">
      <t>ワカテ</t>
    </rPh>
    <rPh sb="48" eb="50">
      <t>ジンザイ</t>
    </rPh>
    <rPh sb="51" eb="53">
      <t>サイヨウ</t>
    </rPh>
    <rPh sb="53" eb="55">
      <t>カツドウ</t>
    </rPh>
    <rPh sb="61" eb="62">
      <t>オヨ</t>
    </rPh>
    <rPh sb="63" eb="65">
      <t>シャナイ</t>
    </rPh>
    <rPh sb="65" eb="67">
      <t>シュウチ</t>
    </rPh>
    <rPh sb="73" eb="76">
      <t>グタイテキ</t>
    </rPh>
    <phoneticPr fontId="1"/>
  </si>
  <si>
    <t>（２）食事等の提供</t>
    <rPh sb="3" eb="5">
      <t>ショクジ</t>
    </rPh>
    <rPh sb="5" eb="6">
      <t>トウ</t>
    </rPh>
    <rPh sb="7" eb="9">
      <t>テイキョウ</t>
    </rPh>
    <phoneticPr fontId="1"/>
  </si>
  <si>
    <t>住宅の借上げに係る助成対象経費の５０％以上を助成対象事業者が負担している。</t>
    <rPh sb="9" eb="11">
      <t>ジョセイ</t>
    </rPh>
    <rPh sb="11" eb="13">
      <t>タイショウ</t>
    </rPh>
    <rPh sb="13" eb="15">
      <t>ケイヒ</t>
    </rPh>
    <phoneticPr fontId="1"/>
  </si>
  <si>
    <r>
      <t xml:space="preserve">今期の取組内容
</t>
    </r>
    <r>
      <rPr>
        <sz val="8"/>
        <color theme="1"/>
        <rFont val="游ゴシック"/>
        <family val="3"/>
        <charset val="128"/>
        <scheme val="minor"/>
      </rPr>
      <t>※借上げ住宅の戸数、借上げ期間（若手従業員の入居期間）、借上げ住宅の活用促進のための取組(若手人材の採用活動におけるPR及び社内周知）等について具体的に記載してください。</t>
    </r>
    <r>
      <rPr>
        <sz val="9"/>
        <color theme="1"/>
        <rFont val="游ゴシック"/>
        <family val="3"/>
        <charset val="128"/>
        <scheme val="minor"/>
      </rPr>
      <t xml:space="preserve">
</t>
    </r>
    <rPh sb="0" eb="2">
      <t>コンキ</t>
    </rPh>
    <rPh sb="3" eb="5">
      <t>トリクミ</t>
    </rPh>
    <rPh sb="5" eb="7">
      <t>ナイヨウ</t>
    </rPh>
    <rPh sb="81" eb="84">
      <t>グタイテキ</t>
    </rPh>
    <phoneticPr fontId="1"/>
  </si>
  <si>
    <t>（１）住宅の借上げ</t>
    <rPh sb="3" eb="5">
      <t>ジュウタク</t>
    </rPh>
    <rPh sb="6" eb="8">
      <t>カリア</t>
    </rPh>
    <phoneticPr fontId="1"/>
  </si>
  <si>
    <t>各助成対象事業（住宅の借上げ・食事等の提供・健康増進サービスの提供）について、今期の取り組んだ内容
を具体的に記載してください。また、目標の達成状況（上記２）を踏まえて、取組の成果、反省点について記
載してください。</t>
    <rPh sb="0" eb="1">
      <t>カク</t>
    </rPh>
    <rPh sb="1" eb="3">
      <t>ジョセイ</t>
    </rPh>
    <rPh sb="3" eb="5">
      <t>タイショウ</t>
    </rPh>
    <rPh sb="5" eb="7">
      <t>ジギョウ</t>
    </rPh>
    <rPh sb="8" eb="10">
      <t>ジュウタク</t>
    </rPh>
    <rPh sb="11" eb="13">
      <t>カリア</t>
    </rPh>
    <rPh sb="15" eb="17">
      <t>ショクジ</t>
    </rPh>
    <rPh sb="22" eb="24">
      <t>ケンコウ</t>
    </rPh>
    <rPh sb="24" eb="26">
      <t>ゾウシン</t>
    </rPh>
    <rPh sb="31" eb="33">
      <t>テイキョウ</t>
    </rPh>
    <rPh sb="39" eb="41">
      <t>コンキ</t>
    </rPh>
    <rPh sb="47" eb="49">
      <t>ナイヨウ</t>
    </rPh>
    <rPh sb="51" eb="54">
      <t>グタイテキ</t>
    </rPh>
    <rPh sb="55" eb="57">
      <t>キサイ</t>
    </rPh>
    <rPh sb="67" eb="69">
      <t>モクヒョウ</t>
    </rPh>
    <rPh sb="70" eb="72">
      <t>タッセイ</t>
    </rPh>
    <rPh sb="72" eb="74">
      <t>ジョウキョウ</t>
    </rPh>
    <rPh sb="75" eb="77">
      <t>ジョウキ</t>
    </rPh>
    <rPh sb="80" eb="81">
      <t>フ</t>
    </rPh>
    <rPh sb="85" eb="87">
      <t>トリクミ</t>
    </rPh>
    <rPh sb="88" eb="90">
      <t>セイカ</t>
    </rPh>
    <rPh sb="91" eb="94">
      <t>ハンセイテン</t>
    </rPh>
    <phoneticPr fontId="1"/>
  </si>
  <si>
    <t>３　今期の取組内容の振り返りと今後の取組方針</t>
    <rPh sb="2" eb="4">
      <t>コンキ</t>
    </rPh>
    <rPh sb="5" eb="7">
      <t>トリクミ</t>
    </rPh>
    <rPh sb="7" eb="9">
      <t>ナイヨウ</t>
    </rPh>
    <rPh sb="10" eb="11">
      <t>フ</t>
    </rPh>
    <rPh sb="12" eb="13">
      <t>カエ</t>
    </rPh>
    <rPh sb="15" eb="17">
      <t>コンゴ</t>
    </rPh>
    <rPh sb="18" eb="20">
      <t>トリクミ</t>
    </rPh>
    <rPh sb="20" eb="22">
      <t>ホウシン</t>
    </rPh>
    <phoneticPr fontId="1"/>
  </si>
  <si>
    <t>（３）今後の採用活動の予定を記入してください。</t>
    <rPh sb="3" eb="5">
      <t>コンゴ</t>
    </rPh>
    <rPh sb="6" eb="8">
      <t>サイヨウ</t>
    </rPh>
    <rPh sb="8" eb="10">
      <t>カツドウ</t>
    </rPh>
    <rPh sb="11" eb="13">
      <t>ヨテイ</t>
    </rPh>
    <rPh sb="14" eb="16">
      <t>キニュウ</t>
    </rPh>
    <phoneticPr fontId="1"/>
  </si>
  <si>
    <t>（２）今期に実施した採用活動を記入してください。</t>
    <rPh sb="3" eb="5">
      <t>コンキ</t>
    </rPh>
    <rPh sb="6" eb="8">
      <t>ジッシ</t>
    </rPh>
    <rPh sb="10" eb="12">
      <t>サイヨウ</t>
    </rPh>
    <rPh sb="12" eb="14">
      <t>カツドウ</t>
    </rPh>
    <rPh sb="15" eb="17">
      <t>キニュウ</t>
    </rPh>
    <phoneticPr fontId="1"/>
  </si>
  <si>
    <t>％</t>
    <phoneticPr fontId="1"/>
  </si>
  <si>
    <t>目標③</t>
    <rPh sb="0" eb="2">
      <t>モクヒョウ</t>
    </rPh>
    <phoneticPr fontId="1"/>
  </si>
  <si>
    <t>目標②</t>
    <rPh sb="0" eb="2">
      <t>モクヒョウ</t>
    </rPh>
    <phoneticPr fontId="1"/>
  </si>
  <si>
    <t>目標①</t>
    <rPh sb="0" eb="2">
      <t>モクヒョウ</t>
    </rPh>
    <phoneticPr fontId="1"/>
  </si>
  <si>
    <t>（１）取組計画で設定した目標の達成状況を下記に記入してください。</t>
    <rPh sb="3" eb="5">
      <t>トリクミ</t>
    </rPh>
    <rPh sb="5" eb="7">
      <t>ケイカク</t>
    </rPh>
    <rPh sb="8" eb="10">
      <t>セッテイ</t>
    </rPh>
    <rPh sb="12" eb="14">
      <t>モクヒョウ</t>
    </rPh>
    <rPh sb="15" eb="17">
      <t>タッセイ</t>
    </rPh>
    <rPh sb="17" eb="19">
      <t>ジョウキョウ</t>
    </rPh>
    <rPh sb="20" eb="22">
      <t>カキ</t>
    </rPh>
    <rPh sb="23" eb="25">
      <t>キニュウ</t>
    </rPh>
    <phoneticPr fontId="1"/>
  </si>
  <si>
    <t>２　取組計画における目標達成状況　及び　採用活動実施状況</t>
    <rPh sb="2" eb="4">
      <t>トリクミ</t>
    </rPh>
    <rPh sb="4" eb="6">
      <t>ケイカク</t>
    </rPh>
    <rPh sb="10" eb="12">
      <t>モクヒョウ</t>
    </rPh>
    <rPh sb="12" eb="14">
      <t>タッセイ</t>
    </rPh>
    <rPh sb="14" eb="16">
      <t>ジョウキョウ</t>
    </rPh>
    <rPh sb="17" eb="18">
      <t>オヨ</t>
    </rPh>
    <rPh sb="20" eb="22">
      <t>サイヨウ</t>
    </rPh>
    <rPh sb="22" eb="24">
      <t>カツドウ</t>
    </rPh>
    <rPh sb="24" eb="26">
      <t>ジッシ</t>
    </rPh>
    <rPh sb="26" eb="28">
      <t>ジョウキョウ</t>
    </rPh>
    <phoneticPr fontId="1"/>
  </si>
  <si>
    <t>月</t>
    <rPh sb="0" eb="1">
      <t>ゲツ</t>
    </rPh>
    <phoneticPr fontId="1"/>
  </si>
  <si>
    <t>日　～　令和</t>
    <rPh sb="0" eb="1">
      <t>ニチ</t>
    </rPh>
    <phoneticPr fontId="1"/>
  </si>
  <si>
    <t>１　本実績報告に係る助成対象事業の実施期間（以下「今期」といいます。）</t>
    <rPh sb="2" eb="3">
      <t>ホン</t>
    </rPh>
    <rPh sb="3" eb="5">
      <t>ジッセキ</t>
    </rPh>
    <rPh sb="5" eb="7">
      <t>ホウコク</t>
    </rPh>
    <rPh sb="8" eb="9">
      <t>カカ</t>
    </rPh>
    <rPh sb="10" eb="12">
      <t>ジョセイ</t>
    </rPh>
    <rPh sb="12" eb="14">
      <t>タイショウ</t>
    </rPh>
    <rPh sb="14" eb="16">
      <t>ジギョウ</t>
    </rPh>
    <rPh sb="17" eb="19">
      <t>ジッシ</t>
    </rPh>
    <rPh sb="19" eb="21">
      <t>キカン</t>
    </rPh>
    <rPh sb="22" eb="24">
      <t>イカ</t>
    </rPh>
    <rPh sb="25" eb="27">
      <t>コンキ</t>
    </rPh>
    <phoneticPr fontId="1"/>
  </si>
  <si>
    <r>
      <t>様式第１０－２号（第2</t>
    </r>
    <r>
      <rPr>
        <sz val="8"/>
        <color theme="1"/>
        <rFont val="游ゴシック"/>
        <family val="3"/>
        <charset val="128"/>
        <scheme val="minor"/>
      </rPr>
      <t>1条関係）</t>
    </r>
    <rPh sb="0" eb="2">
      <t>ヨウシキ</t>
    </rPh>
    <rPh sb="2" eb="3">
      <t>ダイ</t>
    </rPh>
    <rPh sb="7" eb="8">
      <t>ゴウ</t>
    </rPh>
    <rPh sb="9" eb="10">
      <t>ダイ</t>
    </rPh>
    <rPh sb="12" eb="13">
      <t>ジョウ</t>
    </rPh>
    <rPh sb="13" eb="15">
      <t>カンケイ</t>
    </rPh>
    <phoneticPr fontId="1"/>
  </si>
  <si>
    <t>取 組 結 果 報 告 書（</t>
    <phoneticPr fontId="1"/>
  </si>
  <si>
    <t>年目　目標値</t>
    <phoneticPr fontId="1"/>
  </si>
  <si>
    <t>合計</t>
    <rPh sb="0" eb="2">
      <t>ゴウケイ</t>
    </rPh>
    <phoneticPr fontId="41"/>
  </si>
  <si>
    <t>健康増進サービスの提供</t>
    <rPh sb="0" eb="4">
      <t>ケンコウゾウシン</t>
    </rPh>
    <rPh sb="9" eb="11">
      <t>テイキョウ</t>
    </rPh>
    <phoneticPr fontId="41"/>
  </si>
  <si>
    <t>食事等の提供</t>
    <rPh sb="0" eb="2">
      <t>ショクジ</t>
    </rPh>
    <rPh sb="2" eb="3">
      <t>トウ</t>
    </rPh>
    <rPh sb="4" eb="6">
      <t>テイキョウ</t>
    </rPh>
    <phoneticPr fontId="41"/>
  </si>
  <si>
    <t>住宅の借上げ</t>
    <rPh sb="0" eb="2">
      <t>ジュウタク</t>
    </rPh>
    <rPh sb="3" eb="5">
      <t>カリア</t>
    </rPh>
    <phoneticPr fontId="41"/>
  </si>
  <si>
    <t>精算額</t>
    <rPh sb="0" eb="3">
      <t>セイサンガク</t>
    </rPh>
    <phoneticPr fontId="41"/>
  </si>
  <si>
    <t>助成対象経費の
１／２
※千円未満切り捨て</t>
    <rPh sb="0" eb="2">
      <t>ジョセイ</t>
    </rPh>
    <rPh sb="2" eb="4">
      <t>タイショウ</t>
    </rPh>
    <rPh sb="4" eb="6">
      <t>ケイヒ</t>
    </rPh>
    <rPh sb="13" eb="15">
      <t>センエン</t>
    </rPh>
    <rPh sb="15" eb="17">
      <t>ミマン</t>
    </rPh>
    <rPh sb="17" eb="18">
      <t>キリ</t>
    </rPh>
    <rPh sb="19" eb="20">
      <t>シャ</t>
    </rPh>
    <phoneticPr fontId="41"/>
  </si>
  <si>
    <t>支給決定額</t>
    <rPh sb="0" eb="2">
      <t>シキュウ</t>
    </rPh>
    <rPh sb="2" eb="4">
      <t>ケッテイ</t>
    </rPh>
    <rPh sb="4" eb="5">
      <t>ガク</t>
    </rPh>
    <phoneticPr fontId="41"/>
  </si>
  <si>
    <t>助成対象経費</t>
    <rPh sb="0" eb="2">
      <t>ジョセイ</t>
    </rPh>
    <rPh sb="2" eb="4">
      <t>タイショウ</t>
    </rPh>
    <rPh sb="4" eb="6">
      <t>ケイヒ</t>
    </rPh>
    <phoneticPr fontId="41"/>
  </si>
  <si>
    <t>助成対象事業名</t>
    <rPh sb="0" eb="2">
      <t>ジョセイ</t>
    </rPh>
    <rPh sb="2" eb="4">
      <t>タイショウ</t>
    </rPh>
    <rPh sb="4" eb="6">
      <t>ジギョウ</t>
    </rPh>
    <rPh sb="6" eb="7">
      <t>メイ</t>
    </rPh>
    <phoneticPr fontId="41"/>
  </si>
  <si>
    <t>精算額（詳細は内訳のとおり）</t>
    <rPh sb="0" eb="3">
      <t>セイサンガク</t>
    </rPh>
    <rPh sb="4" eb="6">
      <t>ショウサイ</t>
    </rPh>
    <rPh sb="7" eb="9">
      <t>ウチワケ</t>
    </rPh>
    <phoneticPr fontId="1"/>
  </si>
  <si>
    <t>日</t>
    <rPh sb="0" eb="1">
      <t>ニチ</t>
    </rPh>
    <phoneticPr fontId="41"/>
  </si>
  <si>
    <t>月</t>
    <rPh sb="0" eb="1">
      <t>ガツ</t>
    </rPh>
    <phoneticPr fontId="41"/>
  </si>
  <si>
    <t>年</t>
    <rPh sb="0" eb="1">
      <t>ネン</t>
    </rPh>
    <phoneticPr fontId="41"/>
  </si>
  <si>
    <t>日 ～ 令和</t>
    <rPh sb="0" eb="1">
      <t>ニチ</t>
    </rPh>
    <rPh sb="4" eb="6">
      <t>レイワ</t>
    </rPh>
    <phoneticPr fontId="41"/>
  </si>
  <si>
    <t>令和</t>
    <rPh sb="0" eb="2">
      <t>レイワ</t>
    </rPh>
    <phoneticPr fontId="41"/>
  </si>
  <si>
    <t>（開始日は直近の支給決定日を記入）</t>
    <rPh sb="1" eb="4">
      <t>カイシビ</t>
    </rPh>
    <rPh sb="5" eb="7">
      <t>チョッキン</t>
    </rPh>
    <rPh sb="8" eb="10">
      <t>シキュウ</t>
    </rPh>
    <rPh sb="10" eb="12">
      <t>ケッテイ</t>
    </rPh>
    <rPh sb="12" eb="13">
      <t>ビ</t>
    </rPh>
    <rPh sb="14" eb="16">
      <t>キニュウ</t>
    </rPh>
    <phoneticPr fontId="41"/>
  </si>
  <si>
    <t>本実績報告に係る助成対象事業の実施期間</t>
    <rPh sb="0" eb="1">
      <t>ホン</t>
    </rPh>
    <rPh sb="1" eb="3">
      <t>ジッセキ</t>
    </rPh>
    <rPh sb="3" eb="5">
      <t>ホウコク</t>
    </rPh>
    <rPh sb="6" eb="7">
      <t>カカ</t>
    </rPh>
    <rPh sb="8" eb="10">
      <t>ジョセイ</t>
    </rPh>
    <rPh sb="10" eb="12">
      <t>タイショウ</t>
    </rPh>
    <rPh sb="12" eb="14">
      <t>ジギョウ</t>
    </rPh>
    <rPh sb="15" eb="17">
      <t>ジッシ</t>
    </rPh>
    <rPh sb="17" eb="19">
      <t>キカン</t>
    </rPh>
    <phoneticPr fontId="1"/>
  </si>
  <si>
    <t>年目】</t>
    <rPh sb="0" eb="2">
      <t>ネンメ</t>
    </rPh>
    <phoneticPr fontId="41"/>
  </si>
  <si>
    <t>【</t>
    <phoneticPr fontId="41"/>
  </si>
  <si>
    <t>経 費 明 細（ 精 算 書 ）</t>
    <phoneticPr fontId="41"/>
  </si>
  <si>
    <t>ES（社員満足度）向上による若手人材確保・定着事業助成金</t>
    <rPh sb="3" eb="8">
      <t>シャインマンゾクド</t>
    </rPh>
    <rPh sb="9" eb="11">
      <t>コウジョウ</t>
    </rPh>
    <rPh sb="14" eb="16">
      <t>ワカテ</t>
    </rPh>
    <rPh sb="16" eb="18">
      <t>ジンザイ</t>
    </rPh>
    <rPh sb="18" eb="20">
      <t>カクホ</t>
    </rPh>
    <rPh sb="21" eb="23">
      <t>テイチャク</t>
    </rPh>
    <rPh sb="23" eb="25">
      <t>ジギョウ</t>
    </rPh>
    <rPh sb="25" eb="27">
      <t>ジョセイ</t>
    </rPh>
    <rPh sb="27" eb="28">
      <t>キン</t>
    </rPh>
    <phoneticPr fontId="41"/>
  </si>
  <si>
    <t>様式第１０－１号（第21条関係）別紙</t>
    <rPh sb="0" eb="2">
      <t>ヨウシキ</t>
    </rPh>
    <rPh sb="2" eb="3">
      <t>ダイ</t>
    </rPh>
    <rPh sb="7" eb="8">
      <t>ゴウ</t>
    </rPh>
    <rPh sb="9" eb="10">
      <t>ダイ</t>
    </rPh>
    <rPh sb="12" eb="13">
      <t>ジョウ</t>
    </rPh>
    <rPh sb="13" eb="15">
      <t>カンケイ</t>
    </rPh>
    <rPh sb="16" eb="18">
      <t>ベッシ</t>
    </rPh>
    <phoneticPr fontId="41"/>
  </si>
  <si>
    <t>③</t>
    <phoneticPr fontId="41"/>
  </si>
  <si>
    <r>
      <t>「</t>
    </r>
    <r>
      <rPr>
        <sz val="9"/>
        <color theme="1"/>
        <rFont val="游ゴシック"/>
        <family val="3"/>
        <charset val="128"/>
      </rPr>
      <t>健康増進サービスの提供」に係る精算額</t>
    </r>
    <r>
      <rPr>
        <sz val="6"/>
        <color theme="1"/>
        <rFont val="游ゴシック"/>
        <family val="3"/>
        <charset val="128"/>
      </rPr>
      <t xml:space="preserve">
</t>
    </r>
    <r>
      <rPr>
        <sz val="7"/>
        <color theme="1"/>
        <rFont val="游ゴシック"/>
        <family val="3"/>
        <charset val="128"/>
      </rPr>
      <t>（(Ｅ)又は(Ｆ)のいずれか低い額）</t>
    </r>
    <rPh sb="14" eb="15">
      <t>カカ</t>
    </rPh>
    <rPh sb="16" eb="18">
      <t>セイサン</t>
    </rPh>
    <rPh sb="24" eb="25">
      <t>マタ</t>
    </rPh>
    <phoneticPr fontId="41"/>
  </si>
  <si>
    <t>(Ｆ)</t>
    <phoneticPr fontId="41"/>
  </si>
  <si>
    <r>
      <t xml:space="preserve">助成対象経費(D)の1/2
</t>
    </r>
    <r>
      <rPr>
        <sz val="7"/>
        <color theme="1"/>
        <rFont val="游ゴシック"/>
        <family val="3"/>
        <charset val="128"/>
      </rPr>
      <t>(千円未満切り捨て）</t>
    </r>
    <rPh sb="15" eb="17">
      <t>センエン</t>
    </rPh>
    <rPh sb="17" eb="19">
      <t>ミマン</t>
    </rPh>
    <rPh sb="19" eb="20">
      <t>キ</t>
    </rPh>
    <rPh sb="21" eb="22">
      <t>ス</t>
    </rPh>
    <phoneticPr fontId="41"/>
  </si>
  <si>
    <t>(Ｅ)</t>
    <phoneticPr fontId="41"/>
  </si>
  <si>
    <t>「健康増進サービスの提供」に係る支給決定額</t>
    <rPh sb="1" eb="3">
      <t>ケンコウ</t>
    </rPh>
    <rPh sb="3" eb="5">
      <t>ゾウシン</t>
    </rPh>
    <rPh sb="10" eb="12">
      <t>テイキョウ</t>
    </rPh>
    <rPh sb="14" eb="15">
      <t>カカ</t>
    </rPh>
    <rPh sb="16" eb="18">
      <t>シキュウ</t>
    </rPh>
    <rPh sb="18" eb="20">
      <t>ケッテイ</t>
    </rPh>
    <rPh sb="20" eb="21">
      <t>ガク</t>
    </rPh>
    <phoneticPr fontId="41"/>
  </si>
  <si>
    <t>(Ｄ)</t>
    <phoneticPr fontId="41"/>
  </si>
  <si>
    <t>助成対象経費</t>
    <phoneticPr fontId="41"/>
  </si>
  <si>
    <t>(B)×(Ｃ）</t>
    <phoneticPr fontId="41"/>
  </si>
  <si>
    <t>（C)</t>
    <phoneticPr fontId="41"/>
  </si>
  <si>
    <t>(B)</t>
    <phoneticPr fontId="41"/>
  </si>
  <si>
    <t>(A)</t>
    <phoneticPr fontId="41"/>
  </si>
  <si>
    <t>内容・該当月等</t>
    <rPh sb="0" eb="2">
      <t>ナイヨウ</t>
    </rPh>
    <rPh sb="3" eb="5">
      <t>ガイトウ</t>
    </rPh>
    <rPh sb="5" eb="6">
      <t>ツキ</t>
    </rPh>
    <rPh sb="6" eb="7">
      <t>トウ</t>
    </rPh>
    <phoneticPr fontId="41"/>
  </si>
  <si>
    <t>金額(税抜)</t>
    <rPh sb="0" eb="2">
      <t>キンガク</t>
    </rPh>
    <phoneticPr fontId="41"/>
  </si>
  <si>
    <t>個数</t>
    <rPh sb="0" eb="2">
      <t>コスウ</t>
    </rPh>
    <phoneticPr fontId="41"/>
  </si>
  <si>
    <t>(A)のうち
事業主負担額</t>
    <rPh sb="7" eb="10">
      <t>ジギョウヌシ</t>
    </rPh>
    <rPh sb="10" eb="12">
      <t>フタン</t>
    </rPh>
    <rPh sb="12" eb="13">
      <t>ガク</t>
    </rPh>
    <phoneticPr fontId="41"/>
  </si>
  <si>
    <t>事業主の
負担割合</t>
    <phoneticPr fontId="41"/>
  </si>
  <si>
    <t>単価(税抜)</t>
    <rPh sb="0" eb="2">
      <t>タンカ</t>
    </rPh>
    <rPh sb="3" eb="4">
      <t>ゼイ</t>
    </rPh>
    <rPh sb="4" eb="5">
      <t>ヌ</t>
    </rPh>
    <phoneticPr fontId="41"/>
  </si>
  <si>
    <t>内容</t>
    <rPh sb="0" eb="2">
      <t>ナイヨウ</t>
    </rPh>
    <phoneticPr fontId="41"/>
  </si>
  <si>
    <t>番号</t>
    <rPh sb="0" eb="2">
      <t>バンゴウ</t>
    </rPh>
    <phoneticPr fontId="41"/>
  </si>
  <si>
    <t>（単位：円）</t>
    <rPh sb="1" eb="3">
      <t>タンイ</t>
    </rPh>
    <rPh sb="4" eb="5">
      <t>エン</t>
    </rPh>
    <phoneticPr fontId="41"/>
  </si>
  <si>
    <t>※必要に応じ適宜枠を増やしてください。</t>
    <rPh sb="1" eb="3">
      <t>ヒツヨウ</t>
    </rPh>
    <rPh sb="4" eb="5">
      <t>オウ</t>
    </rPh>
    <rPh sb="6" eb="8">
      <t>テキギ</t>
    </rPh>
    <rPh sb="8" eb="9">
      <t>ワク</t>
    </rPh>
    <rPh sb="10" eb="11">
      <t>フ</t>
    </rPh>
    <phoneticPr fontId="41"/>
  </si>
  <si>
    <t>３　健康増進サービスの提供</t>
    <rPh sb="2" eb="4">
      <t>ケンコウ</t>
    </rPh>
    <rPh sb="4" eb="6">
      <t>ゾウシン</t>
    </rPh>
    <rPh sb="11" eb="13">
      <t>テイキョウ</t>
    </rPh>
    <phoneticPr fontId="41"/>
  </si>
  <si>
    <t>②</t>
    <phoneticPr fontId="41"/>
  </si>
  <si>
    <r>
      <t xml:space="preserve">「食事等の提供」に係る精算額
</t>
    </r>
    <r>
      <rPr>
        <sz val="7"/>
        <color theme="1"/>
        <rFont val="游ゴシック"/>
        <family val="3"/>
        <charset val="128"/>
      </rPr>
      <t>（(Ｅ)又は(Ｆ)のいずれか低い額）</t>
    </r>
    <rPh sb="1" eb="3">
      <t>ショクジ</t>
    </rPh>
    <rPh sb="3" eb="4">
      <t>トウ</t>
    </rPh>
    <rPh sb="5" eb="7">
      <t>テイキョウ</t>
    </rPh>
    <rPh sb="9" eb="10">
      <t>カカ</t>
    </rPh>
    <rPh sb="11" eb="13">
      <t>セイサン</t>
    </rPh>
    <rPh sb="19" eb="20">
      <t>マタ</t>
    </rPh>
    <rPh sb="29" eb="30">
      <t>ヒク</t>
    </rPh>
    <rPh sb="31" eb="32">
      <t>ガク</t>
    </rPh>
    <phoneticPr fontId="41"/>
  </si>
  <si>
    <r>
      <t xml:space="preserve">助成対象経費(Ｄ)の1/2
</t>
    </r>
    <r>
      <rPr>
        <sz val="7"/>
        <color theme="1"/>
        <rFont val="游ゴシック"/>
        <family val="3"/>
        <charset val="128"/>
      </rPr>
      <t>(千円未満切り捨て）</t>
    </r>
    <rPh sb="15" eb="17">
      <t>センエン</t>
    </rPh>
    <rPh sb="17" eb="19">
      <t>ミマン</t>
    </rPh>
    <rPh sb="19" eb="20">
      <t>キ</t>
    </rPh>
    <rPh sb="21" eb="22">
      <t>ス</t>
    </rPh>
    <phoneticPr fontId="41"/>
  </si>
  <si>
    <t>「食事等の提供」に係る支給決定額</t>
    <rPh sb="1" eb="3">
      <t>ショクジ</t>
    </rPh>
    <rPh sb="3" eb="4">
      <t>トウ</t>
    </rPh>
    <rPh sb="5" eb="7">
      <t>テイキョウ</t>
    </rPh>
    <rPh sb="9" eb="10">
      <t>カカ</t>
    </rPh>
    <rPh sb="11" eb="13">
      <t>シキュウ</t>
    </rPh>
    <rPh sb="13" eb="15">
      <t>ケッテイ</t>
    </rPh>
    <rPh sb="15" eb="16">
      <t>ガク</t>
    </rPh>
    <phoneticPr fontId="41"/>
  </si>
  <si>
    <t>内訳・該当月等</t>
    <rPh sb="0" eb="2">
      <t>ウチワケ</t>
    </rPh>
    <rPh sb="3" eb="5">
      <t>ガイトウ</t>
    </rPh>
    <rPh sb="5" eb="6">
      <t>ツキ</t>
    </rPh>
    <rPh sb="6" eb="7">
      <t>トウ</t>
    </rPh>
    <phoneticPr fontId="41"/>
  </si>
  <si>
    <t>２　食事等の提供</t>
    <rPh sb="2" eb="4">
      <t>ショクジ</t>
    </rPh>
    <rPh sb="4" eb="5">
      <t>トウ</t>
    </rPh>
    <rPh sb="6" eb="8">
      <t>テイキョウ</t>
    </rPh>
    <phoneticPr fontId="41"/>
  </si>
  <si>
    <t>①</t>
    <phoneticPr fontId="41"/>
  </si>
  <si>
    <r>
      <t xml:space="preserve">「住宅の借上げ」に係る精算額
</t>
    </r>
    <r>
      <rPr>
        <sz val="7"/>
        <color theme="1"/>
        <rFont val="游ゴシック"/>
        <family val="3"/>
        <charset val="128"/>
      </rPr>
      <t>（(F)又は(G)のいずれか低い額）</t>
    </r>
    <rPh sb="11" eb="13">
      <t>セイサン</t>
    </rPh>
    <rPh sb="19" eb="20">
      <t>マタ</t>
    </rPh>
    <rPh sb="29" eb="30">
      <t>ヒク</t>
    </rPh>
    <rPh sb="31" eb="32">
      <t>ガク</t>
    </rPh>
    <phoneticPr fontId="41"/>
  </si>
  <si>
    <t>(G)</t>
    <phoneticPr fontId="41"/>
  </si>
  <si>
    <r>
      <t xml:space="preserve">助成対象経費(E)の1/2
</t>
    </r>
    <r>
      <rPr>
        <sz val="7"/>
        <color theme="1"/>
        <rFont val="游ゴシック"/>
        <family val="3"/>
        <charset val="128"/>
      </rPr>
      <t>(千円未満切り捨て）</t>
    </r>
    <rPh sb="15" eb="17">
      <t>センエン</t>
    </rPh>
    <rPh sb="17" eb="19">
      <t>ミマン</t>
    </rPh>
    <rPh sb="19" eb="20">
      <t>キ</t>
    </rPh>
    <rPh sb="21" eb="22">
      <t>ス</t>
    </rPh>
    <phoneticPr fontId="41"/>
  </si>
  <si>
    <t>(F)</t>
    <phoneticPr fontId="41"/>
  </si>
  <si>
    <t>「住宅の借上げ」に係る支給決定額</t>
    <rPh sb="1" eb="3">
      <t>ジュウタク</t>
    </rPh>
    <rPh sb="4" eb="6">
      <t>カリア</t>
    </rPh>
    <rPh sb="9" eb="10">
      <t>カカ</t>
    </rPh>
    <rPh sb="11" eb="13">
      <t>シキュウ</t>
    </rPh>
    <rPh sb="13" eb="15">
      <t>ケッテイ</t>
    </rPh>
    <rPh sb="15" eb="16">
      <t>ガク</t>
    </rPh>
    <phoneticPr fontId="41"/>
  </si>
  <si>
    <t>(E)</t>
    <phoneticPr fontId="41"/>
  </si>
  <si>
    <t>(C)×(D)</t>
    <phoneticPr fontId="41"/>
  </si>
  <si>
    <t>(D)</t>
    <phoneticPr fontId="41"/>
  </si>
  <si>
    <t>(若手従業員の入居期間）</t>
    <rPh sb="1" eb="3">
      <t>ワカテ</t>
    </rPh>
    <rPh sb="3" eb="6">
      <t>ジュウギョウイン</t>
    </rPh>
    <rPh sb="7" eb="9">
      <t>ニュウキョ</t>
    </rPh>
    <rPh sb="9" eb="11">
      <t>キカン</t>
    </rPh>
    <phoneticPr fontId="41"/>
  </si>
  <si>
    <t>内訳・該当月等</t>
    <phoneticPr fontId="41"/>
  </si>
  <si>
    <t>月数</t>
    <rPh sb="0" eb="2">
      <t>ツキスウ</t>
    </rPh>
    <phoneticPr fontId="41"/>
  </si>
  <si>
    <r>
      <t xml:space="preserve">助成対象単価
</t>
    </r>
    <r>
      <rPr>
        <sz val="8"/>
        <color theme="1"/>
        <rFont val="游ゴシック"/>
        <family val="3"/>
        <charset val="128"/>
      </rPr>
      <t>上限82,000円</t>
    </r>
    <rPh sb="0" eb="2">
      <t>ジョセイ</t>
    </rPh>
    <rPh sb="2" eb="4">
      <t>タイショウ</t>
    </rPh>
    <rPh sb="4" eb="6">
      <t>タンカ</t>
    </rPh>
    <phoneticPr fontId="41"/>
  </si>
  <si>
    <t>事業主の
負担割合</t>
    <rPh sb="0" eb="3">
      <t>ジギョウヌシ</t>
    </rPh>
    <rPh sb="5" eb="7">
      <t>フタン</t>
    </rPh>
    <rPh sb="7" eb="9">
      <t>ワリアイ</t>
    </rPh>
    <phoneticPr fontId="41"/>
  </si>
  <si>
    <t>物件の概要</t>
    <rPh sb="0" eb="2">
      <t>ブッケン</t>
    </rPh>
    <rPh sb="3" eb="5">
      <t>ガイヨウ</t>
    </rPh>
    <phoneticPr fontId="41"/>
  </si>
  <si>
    <t>１　住宅の借上げ</t>
    <rPh sb="2" eb="4">
      <t>ジュウタク</t>
    </rPh>
    <rPh sb="5" eb="7">
      <t>カリア</t>
    </rPh>
    <phoneticPr fontId="41"/>
  </si>
  <si>
    <t>Ａアパート（○号室）
賃料（管理費・共益費含む） 
令和7年11月分</t>
    <rPh sb="7" eb="8">
      <t>ゴウ</t>
    </rPh>
    <rPh sb="8" eb="9">
      <t>シツ</t>
    </rPh>
    <rPh sb="26" eb="28">
      <t>レイワ</t>
    </rPh>
    <rPh sb="29" eb="30">
      <t>ネン</t>
    </rPh>
    <rPh sb="32" eb="33">
      <t>ガツ</t>
    </rPh>
    <rPh sb="33" eb="34">
      <t>ブン</t>
    </rPh>
    <phoneticPr fontId="41"/>
  </si>
  <si>
    <t>【例】　助成対象期間が11月10日までで、11月の１か月分の家賃が80,000円だった場合</t>
    <rPh sb="1" eb="2">
      <t>レイ</t>
    </rPh>
    <rPh sb="4" eb="6">
      <t>ジョセイ</t>
    </rPh>
    <rPh sb="6" eb="8">
      <t>タイショウ</t>
    </rPh>
    <rPh sb="8" eb="10">
      <t>キカン</t>
    </rPh>
    <rPh sb="13" eb="14">
      <t>ガツ</t>
    </rPh>
    <rPh sb="16" eb="17">
      <t>ニチ</t>
    </rPh>
    <rPh sb="23" eb="24">
      <t>ガツ</t>
    </rPh>
    <rPh sb="27" eb="29">
      <t>ツキブン</t>
    </rPh>
    <rPh sb="30" eb="32">
      <t>ヤチン</t>
    </rPh>
    <rPh sb="39" eb="40">
      <t>エン</t>
    </rPh>
    <rPh sb="43" eb="45">
      <t>バアイ</t>
    </rPh>
    <phoneticPr fontId="41"/>
  </si>
  <si>
    <r>
      <rPr>
        <b/>
        <sz val="14"/>
        <color rgb="FF0000FF"/>
        <rFont val="游ゴシック"/>
        <family val="3"/>
        <charset val="128"/>
      </rPr>
      <t>自動計算</t>
    </r>
    <r>
      <rPr>
        <b/>
        <sz val="9"/>
        <color theme="1"/>
        <rFont val="游ゴシック"/>
        <family val="3"/>
        <charset val="128"/>
      </rPr>
      <t xml:space="preserve">
</t>
    </r>
    <r>
      <rPr>
        <b/>
        <u/>
        <sz val="9"/>
        <color theme="1"/>
        <rFont val="游ゴシック"/>
        <family val="3"/>
        <charset val="128"/>
      </rPr>
      <t>セルがオレンジ色の場合</t>
    </r>
    <r>
      <rPr>
        <b/>
        <sz val="9"/>
        <color theme="1"/>
        <rFont val="游ゴシック"/>
        <family val="3"/>
        <charset val="128"/>
      </rPr>
      <t xml:space="preserve">、この金額を別シート「経費明細（精算書）」の
</t>
    </r>
    <r>
      <rPr>
        <b/>
        <sz val="9"/>
        <color rgb="FFFF0000"/>
        <rFont val="游ゴシック"/>
        <family val="3"/>
        <charset val="128"/>
      </rPr>
      <t>『負担割合等』に入力</t>
    </r>
    <r>
      <rPr>
        <b/>
        <sz val="9"/>
        <color theme="1"/>
        <rFont val="游ゴシック"/>
        <family val="3"/>
        <charset val="128"/>
      </rPr>
      <t>。</t>
    </r>
    <rPh sb="0" eb="2">
      <t>ジドウ</t>
    </rPh>
    <rPh sb="2" eb="4">
      <t>ケイサン</t>
    </rPh>
    <rPh sb="19" eb="21">
      <t>キンガク</t>
    </rPh>
    <rPh sb="41" eb="45">
      <t>ケイサンケッカ</t>
    </rPh>
    <rPh sb="46" eb="47">
      <t>レイ</t>
    </rPh>
    <phoneticPr fontId="41"/>
  </si>
  <si>
    <r>
      <rPr>
        <b/>
        <sz val="14"/>
        <color rgb="FF0000FF"/>
        <rFont val="游ゴシック"/>
        <family val="3"/>
        <charset val="128"/>
      </rPr>
      <t>自動計算</t>
    </r>
    <r>
      <rPr>
        <b/>
        <sz val="9"/>
        <color theme="1"/>
        <rFont val="游ゴシック"/>
        <family val="3"/>
        <charset val="128"/>
      </rPr>
      <t xml:space="preserve">
</t>
    </r>
    <rPh sb="0" eb="2">
      <t>ジドウ</t>
    </rPh>
    <rPh sb="2" eb="4">
      <t>ケイサン</t>
    </rPh>
    <phoneticPr fontId="41"/>
  </si>
  <si>
    <t>(例)
11月1日～
11月10日の
10日間</t>
    <rPh sb="1" eb="2">
      <t>レイ</t>
    </rPh>
    <rPh sb="6" eb="7">
      <t>ガツ</t>
    </rPh>
    <rPh sb="8" eb="9">
      <t>ニチ</t>
    </rPh>
    <rPh sb="13" eb="14">
      <t>ガツ</t>
    </rPh>
    <rPh sb="16" eb="17">
      <t>ニチ</t>
    </rPh>
    <phoneticPr fontId="41"/>
  </si>
  <si>
    <t>自動計算</t>
    <rPh sb="0" eb="2">
      <t>ジドウ</t>
    </rPh>
    <rPh sb="2" eb="4">
      <t>ケイサン</t>
    </rPh>
    <phoneticPr fontId="41"/>
  </si>
  <si>
    <t>(例)
・4月→30日
・5月→31日</t>
    <rPh sb="1" eb="2">
      <t>レイ</t>
    </rPh>
    <rPh sb="6" eb="7">
      <t>ガツ</t>
    </rPh>
    <rPh sb="10" eb="11">
      <t>ニチ</t>
    </rPh>
    <rPh sb="14" eb="15">
      <t>ガツ</t>
    </rPh>
    <rPh sb="18" eb="19">
      <t>ニチ</t>
    </rPh>
    <phoneticPr fontId="41"/>
  </si>
  <si>
    <t>(例)
賃料　：75,000円
管理費：  5,000円
合計　：80,000円</t>
    <rPh sb="1" eb="2">
      <t>レイ</t>
    </rPh>
    <rPh sb="4" eb="6">
      <t>チンリョウ</t>
    </rPh>
    <rPh sb="14" eb="15">
      <t>エン</t>
    </rPh>
    <rPh sb="16" eb="19">
      <t>カンリヒ</t>
    </rPh>
    <rPh sb="27" eb="28">
      <t>エン</t>
    </rPh>
    <rPh sb="30" eb="32">
      <t>ゴウケイ</t>
    </rPh>
    <rPh sb="40" eb="41">
      <t>エン</t>
    </rPh>
    <phoneticPr fontId="41"/>
  </si>
  <si>
    <t>何月利用分かわかるように記載してください。また、「経費明細（精算書）」にも同じ名称で記入してください。</t>
    <rPh sb="0" eb="2">
      <t>ナンガツ</t>
    </rPh>
    <rPh sb="2" eb="4">
      <t>リヨウ</t>
    </rPh>
    <rPh sb="4" eb="5">
      <t>ブン</t>
    </rPh>
    <rPh sb="12" eb="14">
      <t>キサイ</t>
    </rPh>
    <rPh sb="25" eb="27">
      <t>ケイヒ</t>
    </rPh>
    <rPh sb="27" eb="29">
      <t>メイサイ</t>
    </rPh>
    <rPh sb="30" eb="33">
      <t>セイサンショ</t>
    </rPh>
    <rPh sb="37" eb="38">
      <t>オナ</t>
    </rPh>
    <rPh sb="39" eb="41">
      <t>メイショウ</t>
    </rPh>
    <rPh sb="42" eb="44">
      <t>キニュウ</t>
    </rPh>
    <phoneticPr fontId="41"/>
  </si>
  <si>
    <t>⑧
負担割合等
①－⑦</t>
    <rPh sb="2" eb="7">
      <t>フタンワリアイトウ</t>
    </rPh>
    <phoneticPr fontId="41"/>
  </si>
  <si>
    <t>⑤
日割り単価
（③×④）(切下げ)</t>
    <rPh sb="2" eb="4">
      <t>ヒワ</t>
    </rPh>
    <rPh sb="5" eb="7">
      <t>タンカ</t>
    </rPh>
    <rPh sb="14" eb="16">
      <t>キリサ</t>
    </rPh>
    <phoneticPr fontId="41"/>
  </si>
  <si>
    <t>④
助成対象期間
該当日数</t>
    <rPh sb="2" eb="4">
      <t>ジョセイ</t>
    </rPh>
    <rPh sb="4" eb="6">
      <t>タイショウ</t>
    </rPh>
    <rPh sb="6" eb="8">
      <t>キカン</t>
    </rPh>
    <rPh sb="9" eb="11">
      <t>ガイトウ</t>
    </rPh>
    <rPh sb="11" eb="13">
      <t>ニッスウ</t>
    </rPh>
    <phoneticPr fontId="41"/>
  </si>
  <si>
    <t>③
1日あたりの単価
①÷②（切下げ）</t>
    <rPh sb="3" eb="4">
      <t>ニチ</t>
    </rPh>
    <rPh sb="8" eb="10">
      <t>タンカ</t>
    </rPh>
    <rPh sb="15" eb="17">
      <t>キリサ</t>
    </rPh>
    <phoneticPr fontId="41"/>
  </si>
  <si>
    <t>②
当月の日数</t>
    <rPh sb="2" eb="3">
      <t>トウ</t>
    </rPh>
    <rPh sb="3" eb="4">
      <t>ツキ</t>
    </rPh>
    <rPh sb="5" eb="7">
      <t>ニッスウ</t>
    </rPh>
    <phoneticPr fontId="41"/>
  </si>
  <si>
    <t>①
月額単価</t>
    <rPh sb="2" eb="4">
      <t>ゲツガク</t>
    </rPh>
    <rPh sb="4" eb="6">
      <t>タンカ</t>
    </rPh>
    <phoneticPr fontId="41"/>
  </si>
  <si>
    <t>企業等の名称</t>
    <rPh sb="0" eb="2">
      <t>キギョウ</t>
    </rPh>
    <rPh sb="2" eb="3">
      <t>トウ</t>
    </rPh>
    <rPh sb="4" eb="6">
      <t>メイショウ</t>
    </rPh>
    <phoneticPr fontId="41"/>
  </si>
  <si>
    <t>日割り単価計算シート</t>
    <rPh sb="0" eb="2">
      <t>ヒワ</t>
    </rPh>
    <rPh sb="3" eb="5">
      <t>タンカ</t>
    </rPh>
    <rPh sb="5" eb="7">
      <t>ケイサン</t>
    </rPh>
    <phoneticPr fontId="41"/>
  </si>
  <si>
    <t>⑥
事業主の負担割合</t>
    <rPh sb="2" eb="5">
      <t>ジギョウヌシ</t>
    </rPh>
    <rPh sb="6" eb="8">
      <t>フタン</t>
    </rPh>
    <rPh sb="8" eb="10">
      <t>ワリアイ</t>
    </rPh>
    <phoneticPr fontId="41"/>
  </si>
  <si>
    <r>
      <t xml:space="preserve">（例）
・100％→「100」　　
・  50％→  「50」　　　
ここに入力している値を別シート「経費明細（精算書）」の
</t>
    </r>
    <r>
      <rPr>
        <b/>
        <sz val="9"/>
        <color rgb="FFFF0000"/>
        <rFont val="游ゴシック"/>
        <family val="3"/>
        <charset val="128"/>
      </rPr>
      <t>『事業主の負担割合』に入力。</t>
    </r>
    <rPh sb="1" eb="2">
      <t>レイ</t>
    </rPh>
    <rPh sb="38" eb="40">
      <t>ニュウリョク</t>
    </rPh>
    <rPh sb="44" eb="45">
      <t>アタイ</t>
    </rPh>
    <rPh sb="46" eb="47">
      <t>ベツ</t>
    </rPh>
    <rPh sb="64" eb="67">
      <t>ジギョウヌシ</t>
    </rPh>
    <rPh sb="74" eb="76">
      <t>ニュウリョク</t>
    </rPh>
    <phoneticPr fontId="41"/>
  </si>
  <si>
    <r>
      <rPr>
        <b/>
        <sz val="14"/>
        <color rgb="FF0000FF"/>
        <rFont val="游ゴシック"/>
        <family val="3"/>
        <charset val="128"/>
      </rPr>
      <t>自動計算</t>
    </r>
    <r>
      <rPr>
        <b/>
        <sz val="9"/>
        <color theme="1"/>
        <rFont val="游ゴシック"/>
        <family val="3"/>
        <charset val="128"/>
      </rPr>
      <t xml:space="preserve">
別シート「経費明細（精算書）」の
</t>
    </r>
    <r>
      <rPr>
        <b/>
        <sz val="9"/>
        <color rgb="FFFF0000"/>
        <rFont val="游ゴシック"/>
        <family val="3"/>
        <charset val="128"/>
      </rPr>
      <t>『(Ａ)単価(税抜)』に入力</t>
    </r>
    <r>
      <rPr>
        <b/>
        <sz val="9"/>
        <color theme="1"/>
        <rFont val="游ゴシック"/>
        <family val="3"/>
        <charset val="128"/>
      </rPr>
      <t>。</t>
    </r>
    <rPh sb="0" eb="2">
      <t>ジドウ</t>
    </rPh>
    <rPh sb="2" eb="4">
      <t>ケイサン</t>
    </rPh>
    <rPh sb="6" eb="7">
      <t>ベツ</t>
    </rPh>
    <rPh sb="11" eb="13">
      <t>ケイヒ</t>
    </rPh>
    <rPh sb="13" eb="15">
      <t>メイサイ</t>
    </rPh>
    <rPh sb="16" eb="19">
      <t>セイサンショ</t>
    </rPh>
    <rPh sb="27" eb="29">
      <t>タンカ</t>
    </rPh>
    <rPh sb="30" eb="31">
      <t>ゼイ</t>
    </rPh>
    <rPh sb="31" eb="32">
      <t>ヌ</t>
    </rPh>
    <rPh sb="35" eb="37">
      <t>ニュウリョク</t>
    </rPh>
    <phoneticPr fontId="41"/>
  </si>
  <si>
    <r>
      <t xml:space="preserve">　月額で支払う利用料等（家賃等）で、利用月の一部のみが助成対象期間に該当する場合は、下表により、月額利用料を日割り計算し、助成対象期間に該当する分の単価（「日割り単価」という）を算出してください。算出した「日割り単価（下表⑤）」と「事業主の負担割合（下表⑥）」を、「経費明細（精算書内訳）」シートに入力してください。
</t>
    </r>
    <r>
      <rPr>
        <sz val="12"/>
        <color rgb="FFFF0000"/>
        <rFont val="游ゴシック"/>
        <family val="3"/>
        <charset val="128"/>
      </rPr>
      <t>本計算シートで日割り単価を算出した場合は、この計算シートも実績報告書に添付して提出してください。</t>
    </r>
    <rPh sb="1" eb="3">
      <t>ゲツガク</t>
    </rPh>
    <rPh sb="4" eb="6">
      <t>シハラ</t>
    </rPh>
    <rPh sb="7" eb="10">
      <t>リヨウリョウ</t>
    </rPh>
    <rPh sb="10" eb="11">
      <t>トウ</t>
    </rPh>
    <rPh sb="12" eb="14">
      <t>ヤチン</t>
    </rPh>
    <rPh sb="14" eb="15">
      <t>ナド</t>
    </rPh>
    <rPh sb="18" eb="20">
      <t>リヨウ</t>
    </rPh>
    <rPh sb="20" eb="21">
      <t>ツキ</t>
    </rPh>
    <rPh sb="22" eb="24">
      <t>イチブ</t>
    </rPh>
    <rPh sb="27" eb="29">
      <t>ジョセイ</t>
    </rPh>
    <rPh sb="29" eb="31">
      <t>タイショウ</t>
    </rPh>
    <rPh sb="31" eb="33">
      <t>キカン</t>
    </rPh>
    <rPh sb="34" eb="36">
      <t>ガイトウ</t>
    </rPh>
    <rPh sb="38" eb="40">
      <t>バアイ</t>
    </rPh>
    <rPh sb="42" eb="44">
      <t>カヒョウ</t>
    </rPh>
    <rPh sb="48" eb="50">
      <t>ゲツガク</t>
    </rPh>
    <rPh sb="50" eb="53">
      <t>リヨウリョウ</t>
    </rPh>
    <rPh sb="54" eb="56">
      <t>ヒワ</t>
    </rPh>
    <rPh sb="57" eb="59">
      <t>ケイサン</t>
    </rPh>
    <rPh sb="61" eb="63">
      <t>ジョセイ</t>
    </rPh>
    <rPh sb="63" eb="65">
      <t>タイショウ</t>
    </rPh>
    <rPh sb="65" eb="67">
      <t>キカン</t>
    </rPh>
    <rPh sb="68" eb="70">
      <t>ガイトウ</t>
    </rPh>
    <rPh sb="72" eb="73">
      <t>ブン</t>
    </rPh>
    <rPh sb="74" eb="76">
      <t>タンカ</t>
    </rPh>
    <rPh sb="78" eb="80">
      <t>ヒワ</t>
    </rPh>
    <rPh sb="81" eb="83">
      <t>タンカ</t>
    </rPh>
    <rPh sb="89" eb="91">
      <t>サンシュツ</t>
    </rPh>
    <rPh sb="98" eb="100">
      <t>サンシュツ</t>
    </rPh>
    <rPh sb="103" eb="105">
      <t>ヒワ</t>
    </rPh>
    <rPh sb="106" eb="108">
      <t>タンカ</t>
    </rPh>
    <rPh sb="109" eb="111">
      <t>カヒョウ</t>
    </rPh>
    <rPh sb="125" eb="127">
      <t>カヒョウ</t>
    </rPh>
    <rPh sb="133" eb="135">
      <t>ケイヒ</t>
    </rPh>
    <rPh sb="135" eb="137">
      <t>メイサイ</t>
    </rPh>
    <rPh sb="138" eb="141">
      <t>セイサンショ</t>
    </rPh>
    <rPh sb="141" eb="143">
      <t>ウチワケ</t>
    </rPh>
    <rPh sb="149" eb="151">
      <t>ニュウリョク</t>
    </rPh>
    <rPh sb="159" eb="160">
      <t>ホン</t>
    </rPh>
    <rPh sb="160" eb="162">
      <t>ケイサン</t>
    </rPh>
    <rPh sb="166" eb="168">
      <t>ヒワ</t>
    </rPh>
    <rPh sb="169" eb="171">
      <t>タンカ</t>
    </rPh>
    <rPh sb="172" eb="174">
      <t>サンシュツ</t>
    </rPh>
    <rPh sb="176" eb="178">
      <t>バアイ</t>
    </rPh>
    <rPh sb="182" eb="184">
      <t>ケイサン</t>
    </rPh>
    <rPh sb="188" eb="190">
      <t>ジッセキ</t>
    </rPh>
    <rPh sb="190" eb="192">
      <t>ホウコク</t>
    </rPh>
    <rPh sb="192" eb="193">
      <t>ショ</t>
    </rPh>
    <rPh sb="194" eb="196">
      <t>テンプ</t>
    </rPh>
    <rPh sb="198" eb="200">
      <t>テイシュツ</t>
    </rPh>
    <phoneticPr fontId="41"/>
  </si>
  <si>
    <t>実績報告書</t>
    <rPh sb="0" eb="2">
      <t>ジッセキ</t>
    </rPh>
    <rPh sb="2" eb="5">
      <t>ホウコクショ</t>
    </rPh>
    <phoneticPr fontId="1"/>
  </si>
  <si>
    <r>
      <rPr>
        <b/>
        <sz val="18"/>
        <color rgb="FFFF0000"/>
        <rFont val="BIZ UDPゴシック"/>
        <family val="3"/>
        <charset val="128"/>
      </rPr>
      <t>実績報告</t>
    </r>
    <r>
      <rPr>
        <b/>
        <sz val="18"/>
        <color theme="1"/>
        <rFont val="BIZ UDPゴシック"/>
        <family val="3"/>
        <charset val="128"/>
      </rPr>
      <t>　各種様式シート</t>
    </r>
    <rPh sb="0" eb="4">
      <t>ジッセキホウコク</t>
    </rPh>
    <phoneticPr fontId="1"/>
  </si>
  <si>
    <t>■実績報告について</t>
    <rPh sb="1" eb="5">
      <t>ジッセキホウコク</t>
    </rPh>
    <phoneticPr fontId="1"/>
  </si>
  <si>
    <r>
      <t>・実績報告書（様式第10－1号）　</t>
    </r>
    <r>
      <rPr>
        <b/>
        <sz val="11"/>
        <color rgb="FFFF0000"/>
        <rFont val="BIZ UDPゴシック"/>
        <family val="3"/>
        <charset val="128"/>
      </rPr>
      <t>※代表者名は自署が必要</t>
    </r>
    <rPh sb="18" eb="22">
      <t>ダイヒョウシャメイ</t>
    </rPh>
    <rPh sb="23" eb="25">
      <t>ジショ</t>
    </rPh>
    <rPh sb="26" eb="28">
      <t>ヒツヨウ</t>
    </rPh>
    <phoneticPr fontId="1"/>
  </si>
  <si>
    <t>・経費明細（精算書）（様式第10－1号別紙）</t>
    <phoneticPr fontId="1"/>
  </si>
  <si>
    <t>・取組結果報告書（様式第10－2号）</t>
    <phoneticPr fontId="1"/>
  </si>
  <si>
    <r>
      <rPr>
        <sz val="14"/>
        <color rgb="FFFF0000"/>
        <rFont val="BIZ UDPゴシック"/>
        <family val="3"/>
        <charset val="128"/>
      </rPr>
      <t>各種様式の作成にあたっては、記入例ご参考ください。</t>
    </r>
    <r>
      <rPr>
        <sz val="14"/>
        <color theme="1"/>
        <rFont val="BIZ UDPゴシック"/>
        <family val="3"/>
        <charset val="128"/>
      </rPr>
      <t xml:space="preserve">
なお、記入例については、</t>
    </r>
    <r>
      <rPr>
        <sz val="14"/>
        <color rgb="FFFF0000"/>
        <rFont val="BIZ UDPゴシック"/>
        <family val="3"/>
        <charset val="128"/>
      </rPr>
      <t>こちらをクリック</t>
    </r>
    <r>
      <rPr>
        <sz val="14"/>
        <color theme="1"/>
        <rFont val="BIZ UDPゴシック"/>
        <family val="3"/>
        <charset val="128"/>
      </rPr>
      <t>。
または、</t>
    </r>
    <r>
      <rPr>
        <sz val="14"/>
        <color rgb="FFFF0000"/>
        <rFont val="BIZ UDPゴシック"/>
        <family val="3"/>
        <charset val="128"/>
      </rPr>
      <t>一番右のシート「記入例」</t>
    </r>
    <r>
      <rPr>
        <sz val="14"/>
        <color theme="1"/>
        <rFont val="BIZ UDPゴシック"/>
        <family val="3"/>
        <charset val="128"/>
      </rPr>
      <t>よりご確認ください。</t>
    </r>
    <rPh sb="0" eb="2">
      <t>カクシュ</t>
    </rPh>
    <rPh sb="2" eb="4">
      <t>ヨウシキ</t>
    </rPh>
    <rPh sb="5" eb="7">
      <t>サクセイ</t>
    </rPh>
    <rPh sb="18" eb="20">
      <t>サンコウ</t>
    </rPh>
    <rPh sb="29" eb="32">
      <t>キニュウレイ</t>
    </rPh>
    <rPh sb="60" eb="63">
      <t>キニュウレイ</t>
    </rPh>
    <phoneticPr fontId="1"/>
  </si>
  <si>
    <r>
      <t>■</t>
    </r>
    <r>
      <rPr>
        <sz val="11"/>
        <color rgb="FFFF0000"/>
        <rFont val="BIZ UDPゴシック"/>
        <family val="3"/>
        <charset val="128"/>
      </rPr>
      <t>１年目</t>
    </r>
    <r>
      <rPr>
        <sz val="11"/>
        <color theme="1"/>
        <rFont val="BIZ UDPゴシック"/>
        <family val="3"/>
        <charset val="128"/>
      </rPr>
      <t xml:space="preserve">取組期間に対するの実績報告の場合
</t>
    </r>
    <r>
      <rPr>
        <sz val="11"/>
        <color rgb="FFFF0000"/>
        <rFont val="BIZ UDPゴシック"/>
        <family val="3"/>
        <charset val="128"/>
      </rPr>
      <t>支援申込時と同様の方法</t>
    </r>
    <r>
      <rPr>
        <sz val="11"/>
        <color theme="1"/>
        <rFont val="BIZ UDPゴシック"/>
        <family val="3"/>
        <charset val="128"/>
      </rPr>
      <t>で申請してください。
■</t>
    </r>
    <r>
      <rPr>
        <sz val="11"/>
        <color rgb="FFFF0000"/>
        <rFont val="BIZ UDPゴシック"/>
        <family val="3"/>
        <charset val="128"/>
      </rPr>
      <t>2年目・３年目</t>
    </r>
    <r>
      <rPr>
        <sz val="11"/>
        <color theme="1"/>
        <rFont val="BIZ UDPゴシック"/>
        <family val="3"/>
        <charset val="128"/>
      </rPr>
      <t>の取組期間に対する実績報告の場合
当該実績報告に係る支給申請時と同様の方法で申請してください。
各種様式を作成し、その他必要書類を全て揃えた後提出してください。
※</t>
    </r>
    <r>
      <rPr>
        <sz val="11"/>
        <color rgb="FFFF0000"/>
        <rFont val="BIZ UDPゴシック"/>
        <family val="3"/>
        <charset val="128"/>
      </rPr>
      <t>必要書類は募集要項【実績報告 提出書類一覧表（表７） 】を参照してください。</t>
    </r>
    <rPh sb="4" eb="6">
      <t>トリクミ</t>
    </rPh>
    <rPh sb="6" eb="8">
      <t>キカン</t>
    </rPh>
    <rPh sb="9" eb="10">
      <t>タイ</t>
    </rPh>
    <rPh sb="13" eb="17">
      <t>ジッセキホウコク</t>
    </rPh>
    <rPh sb="53" eb="57">
      <t>トリクミキカン</t>
    </rPh>
    <rPh sb="58" eb="59">
      <t>タイ</t>
    </rPh>
    <rPh sb="61" eb="65">
      <t>ジッセキホウコク</t>
    </rPh>
    <rPh sb="82" eb="83">
      <t>ジ</t>
    </rPh>
    <rPh sb="90" eb="92">
      <t>シンセイ</t>
    </rPh>
    <phoneticPr fontId="1"/>
  </si>
  <si>
    <t>▽2年目・３年目
2年目または３年目の支給申請をしたJグランツの補助金フォームからお手続きください。</t>
    <phoneticPr fontId="1"/>
  </si>
  <si>
    <t>ご不明点等がある場合は、下記ご連絡先までお問合せ下さい。
企業支援部　雇用環境整備課　採用定着促進支援係
電話：03-5211-0397（平日9時から17時）平日12時から13時、土日・祝日、年末年始除く</t>
    <rPh sb="1" eb="4">
      <t>フメイテン</t>
    </rPh>
    <rPh sb="4" eb="5">
      <t>トウ</t>
    </rPh>
    <rPh sb="8" eb="10">
      <t>バアイ</t>
    </rPh>
    <rPh sb="12" eb="14">
      <t>カキ</t>
    </rPh>
    <rPh sb="15" eb="17">
      <t>レンラク</t>
    </rPh>
    <rPh sb="17" eb="18">
      <t>サキ</t>
    </rPh>
    <rPh sb="21" eb="23">
      <t>トイアワ</t>
    </rPh>
    <rPh sb="24" eb="25">
      <t>クダ</t>
    </rPh>
    <phoneticPr fontId="1"/>
  </si>
  <si>
    <t>書類作成にあたっては、各記入例を参考にしてください。</t>
    <rPh sb="0" eb="2">
      <t>ショルイ</t>
    </rPh>
    <rPh sb="2" eb="4">
      <t>サクセイ</t>
    </rPh>
    <rPh sb="11" eb="12">
      <t>カク</t>
    </rPh>
    <rPh sb="12" eb="15">
      <t>キニュウレイ</t>
    </rPh>
    <rPh sb="16" eb="18">
      <t>サンコウ</t>
    </rPh>
    <phoneticPr fontId="1"/>
  </si>
  <si>
    <t>※スクロールしてご確認ください。</t>
    <rPh sb="9" eb="11">
      <t>カクニン</t>
    </rPh>
    <phoneticPr fontId="1"/>
  </si>
  <si>
    <t>■実績報告書（様式第10－1号）</t>
    <phoneticPr fontId="1"/>
  </si>
  <si>
    <t>■経費明細（精算書）（様式第10－1号別紙）</t>
    <phoneticPr fontId="1"/>
  </si>
  <si>
    <t>■取組結果報告書（様式第10－2号）</t>
    <phoneticPr fontId="1"/>
  </si>
  <si>
    <r>
      <rPr>
        <b/>
        <sz val="11"/>
        <color theme="1"/>
        <rFont val="BIZ UDPゴシック"/>
        <family val="3"/>
        <charset val="128"/>
      </rPr>
      <t>■申請先</t>
    </r>
    <r>
      <rPr>
        <sz val="11"/>
        <color theme="1"/>
        <rFont val="BIZ UDPゴシック"/>
        <family val="3"/>
        <charset val="128"/>
      </rPr>
      <t xml:space="preserve">
▽１年目
支援申込したJグランツの補助金フォームの続きからお手続きください。</t>
    </r>
    <rPh sb="7" eb="9">
      <t>ネンメ</t>
    </rPh>
    <phoneticPr fontId="1"/>
  </si>
  <si>
    <r>
      <t xml:space="preserve">・必要書類に不備がある場合は、修正依頼を求める場合があります。なお、求めに応じない場合には原則として助成金支給対象外となります。
・審査の必要に応じ、募集要項に記載のない書類の提出を求める場合があります。また、必要に応じ、現地調査を実施します。
・必要書類の内容について、申込事業者に対しヒアリング等による確認、追加書類の提出の依頼をする場合があります。
</t>
    </r>
    <r>
      <rPr>
        <sz val="11"/>
        <color rgb="FFFF0000"/>
        <rFont val="BIZ UDPゴシック"/>
        <family val="3"/>
        <charset val="128"/>
      </rPr>
      <t>・提出書類の返却や送付依頼には一切応じられませんので、申込企業が必ず申請書類等の控えを取って保管してください。</t>
    </r>
    <phoneticPr fontId="1"/>
  </si>
  <si>
    <t>・精算書表紙</t>
    <phoneticPr fontId="1"/>
  </si>
  <si>
    <t>・精算書表紙精算書内訳)</t>
    <phoneticPr fontId="1"/>
  </si>
  <si>
    <t>・日割り単価計算シート (※日割り計算が必要な場合のみ提出)</t>
    <rPh sb="14" eb="16">
      <t>ヒワ</t>
    </rPh>
    <rPh sb="17" eb="19">
      <t>ケイサン</t>
    </rPh>
    <rPh sb="20" eb="22">
      <t>ヒツヨウ</t>
    </rPh>
    <rPh sb="23" eb="25">
      <t>バアイ</t>
    </rPh>
    <rPh sb="27" eb="29">
      <t>テイシュツ</t>
    </rPh>
    <phoneticPr fontId="1"/>
  </si>
  <si>
    <r>
      <t>本各種様式シートは、</t>
    </r>
    <r>
      <rPr>
        <sz val="12"/>
        <color rgb="FFFF0000"/>
        <rFont val="BIZ UDPゴシック"/>
        <family val="3"/>
        <charset val="128"/>
      </rPr>
      <t>実績報告</t>
    </r>
    <r>
      <rPr>
        <sz val="12"/>
        <color theme="1"/>
        <rFont val="BIZ UDPゴシック"/>
        <family val="3"/>
        <charset val="128"/>
      </rPr>
      <t>に必要な各種様式シートを作成するためのものです。
当該実績報告に係る取組期間の終了日から１カ月以内に実績報告を行う必要があります。
日程の詳細は、支給決定の際に通知された資料をご確認ください。</t>
    </r>
    <rPh sb="10" eb="14">
      <t>ジッセキホウコク</t>
    </rPh>
    <rPh sb="40" eb="42">
      <t>トウガイ</t>
    </rPh>
    <rPh sb="42" eb="46">
      <t>ジッセキホウコク</t>
    </rPh>
    <rPh sb="47" eb="48">
      <t>カカ</t>
    </rPh>
    <rPh sb="49" eb="53">
      <t>トリクミキカン</t>
    </rPh>
    <rPh sb="54" eb="57">
      <t>シュウリョウビ</t>
    </rPh>
    <rPh sb="61" eb="62">
      <t>ゲツ</t>
    </rPh>
    <rPh sb="62" eb="64">
      <t>イナイ</t>
    </rPh>
    <rPh sb="65" eb="69">
      <t>ジッセキホウコク</t>
    </rPh>
    <rPh sb="70" eb="71">
      <t>オコナ</t>
    </rPh>
    <rPh sb="72" eb="74">
      <t>ヒツヨウ</t>
    </rPh>
    <phoneticPr fontId="1"/>
  </si>
  <si>
    <t>⑦
日割り単価
（事業主負担額）
（⑤×⑥）</t>
    <rPh sb="2" eb="4">
      <t>ヒワ</t>
    </rPh>
    <rPh sb="5" eb="7">
      <t>タンカ</t>
    </rPh>
    <rPh sb="9" eb="12">
      <t>ジギョウヌシ</t>
    </rPh>
    <rPh sb="12" eb="14">
      <t>フタン</t>
    </rPh>
    <rPh sb="14" eb="15">
      <t>ガク</t>
    </rPh>
    <phoneticPr fontId="41"/>
  </si>
  <si>
    <r>
      <rPr>
        <b/>
        <sz val="11"/>
        <color theme="1"/>
        <rFont val="BIZ UDPゴシック"/>
        <family val="3"/>
        <charset val="128"/>
      </rPr>
      <t xml:space="preserve">
■注意事項</t>
    </r>
    <r>
      <rPr>
        <sz val="11"/>
        <color theme="1"/>
        <rFont val="BIZ UDPゴシック"/>
        <family val="3"/>
        <charset val="128"/>
      </rPr>
      <t xml:space="preserve">
</t>
    </r>
    <r>
      <rPr>
        <b/>
        <sz val="11"/>
        <color rgb="FFFF0000"/>
        <rFont val="BIZ UDPゴシック"/>
        <family val="3"/>
        <charset val="128"/>
      </rPr>
      <t>・</t>
    </r>
    <r>
      <rPr>
        <b/>
        <u/>
        <sz val="12"/>
        <color rgb="FFFF0000"/>
        <rFont val="BIZ UDPゴシック"/>
        <family val="3"/>
        <charset val="128"/>
      </rPr>
      <t xml:space="preserve">当該ファイルのみのご提出で申請を受け付けることはできません。
</t>
    </r>
    <r>
      <rPr>
        <b/>
        <sz val="12"/>
        <color rgb="FFFF0000"/>
        <rFont val="BIZ UDPゴシック"/>
        <family val="3"/>
        <charset val="128"/>
      </rPr>
      <t>各種様式（個別にpdfファイルなどに変換したもの）を該当するボックスに格納してください。</t>
    </r>
    <r>
      <rPr>
        <sz val="11"/>
        <color theme="1"/>
        <rFont val="BIZ UDPゴシック"/>
        <family val="3"/>
        <charset val="128"/>
      </rPr>
      <t xml:space="preserve">
・</t>
    </r>
    <r>
      <rPr>
        <sz val="11"/>
        <color rgb="FF0070C0"/>
        <rFont val="BIZ UDPゴシック"/>
        <family val="3"/>
        <charset val="128"/>
      </rPr>
      <t>実績報告書（様式第10-1号）</t>
    </r>
    <r>
      <rPr>
        <sz val="11"/>
        <color theme="1"/>
        <rFont val="BIZ UDPゴシック"/>
        <family val="3"/>
        <charset val="128"/>
      </rPr>
      <t>は、</t>
    </r>
    <r>
      <rPr>
        <sz val="11"/>
        <color rgb="FFFF0000"/>
        <rFont val="BIZ UDPゴシック"/>
        <family val="3"/>
        <charset val="128"/>
      </rPr>
      <t>代表者氏名は自署したもの</t>
    </r>
    <r>
      <rPr>
        <sz val="11"/>
        <color theme="1"/>
        <rFont val="BIZ UDPゴシック"/>
        <family val="3"/>
        <charset val="128"/>
      </rPr>
      <t>の提出が必要となります。
・ブラウザについては、Google Chromeの最新バージョンを推奨しています。Internet Exploler、Safariは不具合が発生する可能性があるため推奨しません。
・Jグランツの基本的な内容については、Jグランツ内の「申請の流れ」にある『事業者クイックマニュアル』を確認してください。不明点や質問は、Jグランツ内の「よくある質問」またはJグランツの画面上に表示されるチャットボットを利用してください。</t>
    </r>
    <rPh sb="21" eb="23">
      <t>シンセイ</t>
    </rPh>
    <rPh sb="24" eb="25">
      <t>ウ</t>
    </rPh>
    <rPh sb="26" eb="27">
      <t>ツ</t>
    </rPh>
    <rPh sb="39" eb="41">
      <t>カクシュ</t>
    </rPh>
    <rPh sb="65" eb="67">
      <t>ガイトウ</t>
    </rPh>
    <rPh sb="85" eb="90">
      <t>ジッセキホウコクショ</t>
    </rPh>
    <phoneticPr fontId="1"/>
  </si>
  <si>
    <r>
      <rPr>
        <b/>
        <sz val="11"/>
        <color theme="1"/>
        <rFont val="BIZ UDPゴシック"/>
        <family val="3"/>
        <charset val="128"/>
      </rPr>
      <t>■宛先</t>
    </r>
    <r>
      <rPr>
        <sz val="11"/>
        <color theme="1"/>
        <rFont val="BIZ UDPゴシック"/>
        <family val="3"/>
        <charset val="128"/>
      </rPr>
      <t xml:space="preserve">
〒102-0072
東京都千代田区飯田橋3-8-5 住友不動産飯田橋駅前ビル10階
公益財団法人東京しごと財団
企業支援部 雇用環境整備課 採用定着促進支援係
必ず宛先に</t>
    </r>
    <r>
      <rPr>
        <sz val="11"/>
        <color rgb="FFFF0000"/>
        <rFont val="BIZ UDPゴシック"/>
        <family val="3"/>
        <charset val="128"/>
      </rPr>
      <t>「ES向上助成金　申請書類　在中」</t>
    </r>
    <r>
      <rPr>
        <sz val="11"/>
        <color theme="1"/>
        <rFont val="BIZ UDPゴシック"/>
        <family val="3"/>
        <charset val="128"/>
      </rPr>
      <t xml:space="preserve">と記載してください。
</t>
    </r>
    <r>
      <rPr>
        <b/>
        <sz val="11"/>
        <color theme="1"/>
        <rFont val="BIZ UDPゴシック"/>
        <family val="3"/>
        <charset val="128"/>
      </rPr>
      <t>■注意事項</t>
    </r>
    <r>
      <rPr>
        <sz val="11"/>
        <color theme="1"/>
        <rFont val="BIZ UDPゴシック"/>
        <family val="3"/>
        <charset val="128"/>
      </rPr>
      <t xml:space="preserve">
・</t>
    </r>
    <r>
      <rPr>
        <sz val="11"/>
        <color rgb="FF0070C0"/>
        <rFont val="BIZ UDPゴシック"/>
        <family val="3"/>
        <charset val="128"/>
      </rPr>
      <t>実績報告書（様式第10-1号）</t>
    </r>
    <r>
      <rPr>
        <sz val="11"/>
        <color theme="1"/>
        <rFont val="BIZ UDPゴシック"/>
        <family val="3"/>
        <charset val="128"/>
      </rPr>
      <t>は、</t>
    </r>
    <r>
      <rPr>
        <sz val="11"/>
        <color rgb="FFFF0000"/>
        <rFont val="BIZ UDPゴシック"/>
        <family val="3"/>
        <charset val="128"/>
      </rPr>
      <t>代表者氏名は自署したものの原本</t>
    </r>
    <r>
      <rPr>
        <sz val="11"/>
        <color theme="1"/>
        <rFont val="BIZ UDPゴシック"/>
        <family val="3"/>
        <charset val="128"/>
      </rPr>
      <t>の提出が必要となります。
・簡易書留等追跡可能な記録の残る方法で提出してください（書類の到着有無に関するお問い合わせには、一切応じられません）。
・来所による持参提出は一切受け付けません。</t>
    </r>
    <rPh sb="1" eb="3">
      <t>アテサキ</t>
    </rPh>
    <rPh sb="99" eb="101">
      <t>シンセイ</t>
    </rPh>
    <rPh sb="120" eb="124">
      <t>チュウイジコウ</t>
    </rPh>
    <rPh sb="156" eb="158">
      <t>ゲンポン</t>
    </rPh>
    <rPh sb="159" eb="16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</si>
</sst>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
    <numFmt numFmtId="177" formatCode="#"/>
    <numFmt numFmtId="178" formatCode="&quot;〒 &quot;###\-####"/>
    <numFmt numFmtId="179" formatCode="&quot;-&quot;"/>
    <numFmt numFmtId="180" formatCode="#,##0_ "/>
    <numFmt numFmtId="181" formatCode="#,###"/>
    <numFmt numFmtId="182" formatCode="#,##0_);[Red]\(#,##0\)"/>
    <numFmt numFmtId="183" formatCode="#,##0_ ;[Red]\-#,##0\ "/>
    <numFmt numFmtId="184" formatCode="0_);[Red]\(0\)"/>
    <numFmt numFmtId="185" formatCode="&quot;－&quot;General"/>
    <numFmt numFmtId="186" formatCode="0.000000"/>
  </numFmts>
  <fonts count="88" x14ac:knownFonts="1">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8"/>
      <color theme="1"/>
      <name val="ＭＳ ゴシック"/>
      <family val="2"/>
      <charset val="128"/>
    </font>
    <font>
      <sz val="6"/>
      <name val="ＭＳ ゴシック"/>
      <family val="2"/>
      <charset val="128"/>
    </font>
    <font>
      <u/>
      <sz val="11"/>
      <color theme="10"/>
      <name val="游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10.5"/>
      <color theme="1"/>
      <name val="ＭＳ 明朝"/>
      <family val="1"/>
      <charset val="128"/>
    </font>
    <font>
      <sz val="11"/>
      <color theme="1"/>
      <name val="Century"/>
      <family val="1"/>
    </font>
    <font>
      <sz val="11"/>
      <color theme="1"/>
      <name val="BIZ UDPゴシック"/>
      <family val="3"/>
      <charset val="128"/>
    </font>
    <font>
      <sz val="11"/>
      <color rgb="FFFF0000"/>
      <name val="BIZ UDPゴシック"/>
      <family val="3"/>
      <charset val="128"/>
    </font>
    <font>
      <sz val="9"/>
      <color theme="1"/>
      <name val="ＭＳ 明朝"/>
      <family val="1"/>
      <charset val="128"/>
    </font>
    <font>
      <b/>
      <sz val="18"/>
      <color theme="1"/>
      <name val="BIZ UDPゴシック"/>
      <family val="3"/>
      <charset val="128"/>
    </font>
    <font>
      <sz val="12"/>
      <color theme="1"/>
      <name val="BIZ UDPゴシック"/>
      <family val="3"/>
      <charset val="128"/>
    </font>
    <font>
      <b/>
      <sz val="16"/>
      <color theme="1"/>
      <name val="BIZ UDPゴシック"/>
      <family val="3"/>
      <charset val="128"/>
    </font>
    <font>
      <b/>
      <sz val="12"/>
      <color rgb="FF0070C0"/>
      <name val="BIZ UDPゴシック"/>
      <family val="3"/>
      <charset val="128"/>
    </font>
    <font>
      <b/>
      <sz val="11"/>
      <color theme="1"/>
      <name val="BIZ UDPゴシック"/>
      <family val="3"/>
      <charset val="128"/>
    </font>
    <font>
      <sz val="11"/>
      <color theme="10"/>
      <name val="BIZ UDPゴシック"/>
      <family val="3"/>
      <charset val="128"/>
    </font>
    <font>
      <u/>
      <sz val="11"/>
      <color theme="10"/>
      <name val="BIZ UDPゴシック"/>
      <family val="3"/>
      <charset val="128"/>
    </font>
    <font>
      <b/>
      <sz val="12"/>
      <color rgb="FFFF0000"/>
      <name val="BIZ UDPゴシック"/>
      <family val="3"/>
      <charset val="128"/>
    </font>
    <font>
      <b/>
      <sz val="11"/>
      <color rgb="FFFF0000"/>
      <name val="BIZ UDPゴシック"/>
      <family val="3"/>
      <charset val="128"/>
    </font>
    <font>
      <b/>
      <u/>
      <sz val="12"/>
      <color rgb="FFFF0000"/>
      <name val="BIZ UDPゴシック"/>
      <family val="3"/>
      <charset val="128"/>
    </font>
    <font>
      <b/>
      <sz val="12"/>
      <color theme="1"/>
      <name val="BIZ UDPゴシック"/>
      <family val="3"/>
      <charset val="128"/>
    </font>
    <font>
      <b/>
      <sz val="14"/>
      <color indexed="8"/>
      <name val="BIZ UDPゴシック"/>
      <family val="3"/>
      <charset val="128"/>
    </font>
    <font>
      <sz val="14"/>
      <color theme="1"/>
      <name val="ＭＳ 明朝"/>
      <family val="1"/>
      <charset val="128"/>
    </font>
    <font>
      <sz val="14"/>
      <color theme="1"/>
      <name val="Century"/>
      <family val="1"/>
    </font>
    <font>
      <sz val="11"/>
      <color theme="0"/>
      <name val="ＭＳ 明朝"/>
      <family val="1"/>
      <charset val="128"/>
    </font>
    <font>
      <sz val="10.5"/>
      <color theme="1"/>
      <name val="Century"/>
      <family val="1"/>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11"/>
      <color theme="1"/>
      <name val="Segoe UI Symbol"/>
      <family val="3"/>
      <charset val="128"/>
    </font>
    <font>
      <b/>
      <sz val="14"/>
      <color indexed="10"/>
      <name val="BIZ UDPゴシック"/>
      <family val="3"/>
      <charset val="128"/>
    </font>
    <font>
      <sz val="11"/>
      <name val="ＭＳ Ｐゴシック"/>
      <family val="3"/>
      <charset val="128"/>
    </font>
    <font>
      <sz val="11"/>
      <name val="游ゴシック"/>
      <family val="3"/>
      <charset val="128"/>
    </font>
    <font>
      <sz val="9"/>
      <name val="游ゴシック"/>
      <family val="3"/>
      <charset val="128"/>
    </font>
    <font>
      <sz val="6"/>
      <name val="游ゴシック"/>
      <family val="3"/>
      <charset val="128"/>
      <scheme val="minor"/>
    </font>
    <font>
      <sz val="11"/>
      <color theme="1"/>
      <name val="游ゴシック"/>
      <family val="2"/>
      <scheme val="minor"/>
    </font>
    <font>
      <b/>
      <sz val="9"/>
      <name val="游ゴシック"/>
      <family val="3"/>
      <charset val="128"/>
      <scheme val="minor"/>
    </font>
    <font>
      <b/>
      <sz val="11"/>
      <name val="游ゴシック"/>
      <family val="3"/>
      <charset val="128"/>
    </font>
    <font>
      <b/>
      <sz val="26"/>
      <name val="游ゴシック"/>
      <family val="3"/>
      <charset val="128"/>
    </font>
    <font>
      <sz val="9"/>
      <name val="游ゴシック"/>
      <family val="3"/>
      <charset val="128"/>
      <scheme val="minor"/>
    </font>
    <font>
      <b/>
      <sz val="9"/>
      <name val="游ゴシック"/>
      <family val="3"/>
      <charset val="128"/>
    </font>
    <font>
      <sz val="12"/>
      <name val="游ゴシック"/>
      <family val="3"/>
      <charset val="128"/>
    </font>
    <font>
      <b/>
      <sz val="18"/>
      <name val="游ゴシック"/>
      <family val="3"/>
      <charset val="128"/>
    </font>
    <font>
      <b/>
      <sz val="14"/>
      <name val="游ゴシック"/>
      <family val="3"/>
      <charset val="128"/>
    </font>
    <font>
      <sz val="8"/>
      <name val="游ゴシック"/>
      <family val="3"/>
      <charset val="128"/>
    </font>
    <font>
      <b/>
      <sz val="11"/>
      <color indexed="81"/>
      <name val="BIZ UDPゴシック"/>
      <family val="3"/>
      <charset val="128"/>
    </font>
    <font>
      <sz val="11"/>
      <color theme="1"/>
      <name val="游ゴシック"/>
      <family val="3"/>
      <charset val="128"/>
    </font>
    <font>
      <sz val="9"/>
      <color theme="1"/>
      <name val="游ゴシック"/>
      <family val="3"/>
      <charset val="128"/>
    </font>
    <font>
      <b/>
      <sz val="14"/>
      <color theme="1"/>
      <name val="游ゴシック"/>
      <family val="3"/>
      <charset val="128"/>
    </font>
    <font>
      <sz val="6"/>
      <color theme="1"/>
      <name val="游ゴシック"/>
      <family val="3"/>
      <charset val="128"/>
    </font>
    <font>
      <sz val="7"/>
      <color theme="1"/>
      <name val="游ゴシック"/>
      <family val="3"/>
      <charset val="128"/>
    </font>
    <font>
      <sz val="8"/>
      <color theme="1"/>
      <name val="游ゴシック"/>
      <family val="3"/>
      <charset val="128"/>
    </font>
    <font>
      <b/>
      <sz val="9"/>
      <color theme="1"/>
      <name val="游ゴシック"/>
      <family val="3"/>
      <charset val="128"/>
    </font>
    <font>
      <sz val="14"/>
      <color theme="1"/>
      <name val="游ゴシック"/>
      <family val="3"/>
      <charset val="128"/>
    </font>
    <font>
      <b/>
      <sz val="11"/>
      <color theme="1"/>
      <name val="游ゴシック"/>
      <family val="3"/>
      <charset val="128"/>
    </font>
    <font>
      <b/>
      <sz val="14"/>
      <color rgb="FF0000FF"/>
      <name val="游ゴシック"/>
      <family val="3"/>
      <charset val="128"/>
    </font>
    <font>
      <b/>
      <u/>
      <sz val="9"/>
      <color theme="1"/>
      <name val="游ゴシック"/>
      <family val="3"/>
      <charset val="128"/>
    </font>
    <font>
      <b/>
      <sz val="9"/>
      <color rgb="FFFF0000"/>
      <name val="游ゴシック"/>
      <family val="3"/>
      <charset val="128"/>
    </font>
    <font>
      <sz val="10"/>
      <color theme="1"/>
      <name val="游ゴシック"/>
      <family val="3"/>
      <charset val="128"/>
    </font>
    <font>
      <b/>
      <sz val="10"/>
      <color theme="1"/>
      <name val="游ゴシック"/>
      <family val="3"/>
      <charset val="128"/>
    </font>
    <font>
      <b/>
      <sz val="10"/>
      <name val="游ゴシック"/>
      <family val="3"/>
      <charset val="128"/>
    </font>
    <font>
      <b/>
      <sz val="12"/>
      <color theme="1"/>
      <name val="游ゴシック"/>
      <family val="3"/>
      <charset val="128"/>
    </font>
    <font>
      <sz val="12"/>
      <color rgb="FFFF0000"/>
      <name val="游ゴシック"/>
      <family val="3"/>
      <charset val="128"/>
    </font>
    <font>
      <b/>
      <sz val="16"/>
      <color theme="1"/>
      <name val="游ゴシック"/>
      <family val="3"/>
      <charset val="128"/>
    </font>
    <font>
      <b/>
      <sz val="11"/>
      <color theme="1"/>
      <name val="ＭＳ Ｐゴシック"/>
      <family val="3"/>
      <charset val="128"/>
    </font>
    <font>
      <b/>
      <sz val="20"/>
      <color theme="1"/>
      <name val="游ゴシック"/>
      <family val="3"/>
      <charset val="128"/>
    </font>
    <font>
      <sz val="11"/>
      <color indexed="81"/>
      <name val="BIZ UDPゴシック"/>
      <family val="3"/>
      <charset val="128"/>
    </font>
    <font>
      <sz val="11"/>
      <color indexed="10"/>
      <name val="BIZ UDPゴシック"/>
      <family val="3"/>
      <charset val="128"/>
    </font>
    <font>
      <b/>
      <sz val="11"/>
      <color indexed="12"/>
      <name val="BIZ UDPゴシック"/>
      <family val="3"/>
      <charset val="128"/>
    </font>
    <font>
      <b/>
      <sz val="18"/>
      <color rgb="FFFF0000"/>
      <name val="BIZ UDPゴシック"/>
      <family val="3"/>
      <charset val="128"/>
    </font>
    <font>
      <sz val="14"/>
      <color theme="1"/>
      <name val="BIZ UDPゴシック"/>
      <family val="3"/>
      <charset val="128"/>
    </font>
    <font>
      <sz val="14"/>
      <color rgb="FFFF0000"/>
      <name val="BIZ UDPゴシック"/>
      <family val="3"/>
      <charset val="128"/>
    </font>
    <font>
      <u/>
      <sz val="11"/>
      <color theme="1"/>
      <name val="BIZ UDPゴシック"/>
      <family val="3"/>
      <charset val="128"/>
    </font>
    <font>
      <b/>
      <sz val="48"/>
      <color rgb="FFFF0000"/>
      <name val="游ゴシック"/>
      <family val="3"/>
      <charset val="128"/>
      <scheme val="minor"/>
    </font>
    <font>
      <b/>
      <sz val="36"/>
      <color rgb="FFFF0000"/>
      <name val="游ゴシック"/>
      <family val="3"/>
      <charset val="128"/>
      <scheme val="minor"/>
    </font>
    <font>
      <b/>
      <sz val="48"/>
      <color theme="1"/>
      <name val="游ゴシック"/>
      <family val="3"/>
      <charset val="128"/>
      <scheme val="minor"/>
    </font>
    <font>
      <sz val="48"/>
      <color theme="1"/>
      <name val="游ゴシック"/>
      <family val="3"/>
      <charset val="128"/>
      <scheme val="minor"/>
    </font>
    <font>
      <sz val="12"/>
      <color rgb="FFFF0000"/>
      <name val="BIZ UDPゴシック"/>
      <family val="3"/>
      <charset val="128"/>
    </font>
    <font>
      <sz val="11"/>
      <color rgb="FF0070C0"/>
      <name val="BIZ UDPゴシック"/>
      <family val="3"/>
      <charset val="128"/>
    </font>
    <font>
      <b/>
      <sz val="18"/>
      <color rgb="FF0070C0"/>
      <name val="BIZ UDPゴシック"/>
      <family val="3"/>
      <charset val="128"/>
    </font>
    <font>
      <sz val="9.5"/>
      <color rgb="FFFFFF00"/>
      <name val="BIZ UDPゴシック"/>
      <family val="3"/>
      <charset val="128"/>
    </font>
  </fonts>
  <fills count="9">
    <fill>
      <patternFill patternType="none"/>
    </fill>
    <fill>
      <patternFill patternType="gray125"/>
    </fill>
    <fill>
      <patternFill patternType="solid">
        <fgColor rgb="FFFFCCFF"/>
        <bgColor indexed="64"/>
      </patternFill>
    </fill>
    <fill>
      <patternFill patternType="solid">
        <fgColor rgb="FFFFC000"/>
        <bgColor indexed="64"/>
      </patternFill>
    </fill>
    <fill>
      <patternFill patternType="solid">
        <fgColor theme="0" tint="-0.14999847407452621"/>
        <bgColor indexed="64"/>
      </patternFill>
    </fill>
    <fill>
      <patternFill patternType="solid">
        <fgColor rgb="FFEBF6F9"/>
        <bgColor indexed="64"/>
      </patternFill>
    </fill>
    <fill>
      <patternFill patternType="solid">
        <fgColor theme="2"/>
        <bgColor indexed="64"/>
      </patternFill>
    </fill>
    <fill>
      <patternFill patternType="solid">
        <fgColor theme="6"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auto="1"/>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auto="1"/>
      </right>
      <top style="medium">
        <color auto="1"/>
      </top>
      <bottom style="medium">
        <color auto="1"/>
      </bottom>
      <diagonal/>
    </border>
    <border>
      <left/>
      <right style="thin">
        <color auto="1"/>
      </right>
      <top style="hair">
        <color indexed="64"/>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s>
  <cellStyleXfs count="7">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0" fontId="38" fillId="0" borderId="0">
      <alignment vertical="center"/>
    </xf>
    <xf numFmtId="0" fontId="42" fillId="0" borderId="0"/>
    <xf numFmtId="38" fontId="42" fillId="0" borderId="0" applyFont="0" applyFill="0" applyBorder="0" applyAlignment="0" applyProtection="0">
      <alignment vertical="center"/>
    </xf>
    <xf numFmtId="9" fontId="42" fillId="0" borderId="0" applyFont="0" applyFill="0" applyBorder="0" applyAlignment="0" applyProtection="0">
      <alignment vertical="center"/>
    </xf>
  </cellStyleXfs>
  <cellXfs count="554">
    <xf numFmtId="0" fontId="0" fillId="0" borderId="0" xfId="0">
      <alignment vertical="center"/>
    </xf>
    <xf numFmtId="0" fontId="3" fillId="0" borderId="0" xfId="1" applyFont="1">
      <alignment vertical="center"/>
    </xf>
    <xf numFmtId="0" fontId="3" fillId="0" borderId="0" xfId="1" applyFont="1" applyAlignment="1">
      <alignment vertical="center" wrapText="1"/>
    </xf>
    <xf numFmtId="49" fontId="3" fillId="0" borderId="0" xfId="1" applyNumberFormat="1" applyFont="1">
      <alignment vertical="center"/>
    </xf>
    <xf numFmtId="0" fontId="6" fillId="0" borderId="0" xfId="0" applyFont="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vertical="center"/>
    </xf>
    <xf numFmtId="49" fontId="6" fillId="0" borderId="0" xfId="0" applyNumberFormat="1" applyFont="1" applyAlignment="1" applyProtection="1">
      <alignment vertical="center"/>
    </xf>
    <xf numFmtId="179" fontId="6" fillId="0" borderId="5" xfId="0" applyNumberFormat="1" applyFont="1" applyBorder="1" applyAlignment="1" applyProtection="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Protection="1">
      <alignment vertical="center"/>
    </xf>
    <xf numFmtId="0" fontId="12" fillId="0" borderId="0" xfId="0" applyFont="1" applyAlignment="1" applyProtection="1">
      <alignment horizontal="left" vertical="top" wrapText="1"/>
    </xf>
    <xf numFmtId="0" fontId="19" fillId="0" borderId="0" xfId="0" applyFont="1" applyProtection="1">
      <alignment vertical="center"/>
    </xf>
    <xf numFmtId="0" fontId="21" fillId="0" borderId="0" xfId="2" applyFo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vertical="center" wrapText="1"/>
    </xf>
    <xf numFmtId="0" fontId="12" fillId="0" borderId="0" xfId="0" applyFont="1" applyAlignment="1" applyProtection="1">
      <alignment horizontal="left" vertical="center" wrapText="1"/>
    </xf>
    <xf numFmtId="0" fontId="12" fillId="0" borderId="0" xfId="0" applyFont="1" applyBorder="1" applyAlignment="1" applyProtection="1">
      <alignment horizontal="left" vertical="top" wrapText="1"/>
    </xf>
    <xf numFmtId="0" fontId="17" fillId="0" borderId="0" xfId="0" applyFont="1" applyProtection="1">
      <alignment vertical="center"/>
    </xf>
    <xf numFmtId="0" fontId="27" fillId="0" borderId="0" xfId="0" applyFont="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10" fillId="0" borderId="0" xfId="0" applyFont="1" applyAlignment="1" applyProtection="1"/>
    <xf numFmtId="0" fontId="29" fillId="0" borderId="10" xfId="0" applyFont="1" applyBorder="1" applyAlignment="1" applyProtection="1">
      <alignment vertical="center"/>
    </xf>
    <xf numFmtId="0" fontId="27" fillId="0" borderId="0" xfId="0" applyFont="1" applyAlignment="1" applyProtection="1"/>
    <xf numFmtId="0" fontId="10" fillId="0" borderId="3" xfId="0" applyFont="1" applyBorder="1" applyAlignment="1" applyProtection="1">
      <alignment horizontal="left" vertical="center"/>
    </xf>
    <xf numFmtId="0" fontId="10" fillId="0" borderId="0" xfId="0" applyFont="1" applyAlignment="1" applyProtection="1">
      <alignment vertical="center"/>
    </xf>
    <xf numFmtId="14" fontId="6" fillId="0" borderId="0" xfId="0" applyNumberFormat="1" applyFont="1" applyProtection="1">
      <alignment vertical="center"/>
    </xf>
    <xf numFmtId="0" fontId="31" fillId="0" borderId="0" xfId="0" applyFont="1" applyProtection="1">
      <alignment vertical="center"/>
      <protection locked="0"/>
    </xf>
    <xf numFmtId="0" fontId="31" fillId="0" borderId="0" xfId="0" applyFont="1" applyAlignment="1" applyProtection="1">
      <alignment horizontal="left" vertical="center"/>
      <protection locked="0"/>
    </xf>
    <xf numFmtId="0" fontId="31" fillId="0" borderId="0" xfId="0" applyFont="1">
      <alignment vertical="center"/>
    </xf>
    <xf numFmtId="0" fontId="31" fillId="0" borderId="7" xfId="0" applyFont="1" applyBorder="1" applyAlignment="1" applyProtection="1">
      <alignment horizontal="left" vertical="center"/>
      <protection locked="0"/>
    </xf>
    <xf numFmtId="177" fontId="32" fillId="0" borderId="9"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0" fontId="35" fillId="0" borderId="0" xfId="0" applyFont="1" applyAlignment="1" applyProtection="1">
      <alignment horizontal="left" vertical="center"/>
    </xf>
    <xf numFmtId="0" fontId="31" fillId="0" borderId="0" xfId="0" applyFont="1" applyProtection="1">
      <alignment vertical="center"/>
    </xf>
    <xf numFmtId="0" fontId="34" fillId="0" borderId="0" xfId="0" applyFont="1" applyAlignment="1" applyProtection="1">
      <alignment horizontal="centerContinuous" vertical="center"/>
    </xf>
    <xf numFmtId="0" fontId="31" fillId="0" borderId="0" xfId="0" applyFont="1" applyAlignment="1" applyProtection="1">
      <alignment horizontal="centerContinuous" vertical="center"/>
    </xf>
    <xf numFmtId="0" fontId="31" fillId="0" borderId="0" xfId="0" applyFont="1" applyAlignment="1" applyProtection="1">
      <alignment horizontal="left" vertical="center"/>
    </xf>
    <xf numFmtId="0" fontId="31" fillId="0" borderId="0" xfId="0" applyFont="1" applyAlignment="1" applyProtection="1">
      <alignment horizontal="left"/>
    </xf>
    <xf numFmtId="0" fontId="31" fillId="0" borderId="9" xfId="0" applyFont="1" applyBorder="1" applyAlignment="1" applyProtection="1">
      <alignment horizontal="right" vertical="center"/>
    </xf>
    <xf numFmtId="177" fontId="31" fillId="0" borderId="10" xfId="0" applyNumberFormat="1" applyFont="1" applyBorder="1" applyAlignment="1" applyProtection="1">
      <alignment horizontal="center" vertical="center"/>
    </xf>
    <xf numFmtId="0" fontId="31" fillId="0" borderId="10" xfId="0" applyFont="1" applyBorder="1" applyAlignment="1" applyProtection="1">
      <alignment horizontal="center" vertical="center"/>
    </xf>
    <xf numFmtId="0" fontId="31" fillId="0" borderId="7" xfId="0" applyFont="1" applyBorder="1" applyAlignment="1" applyProtection="1">
      <alignment horizontal="center" vertical="center"/>
    </xf>
    <xf numFmtId="0" fontId="31" fillId="0" borderId="0" xfId="0" applyFont="1" applyAlignment="1" applyProtection="1">
      <alignment horizontal="left" vertical="center" wrapText="1"/>
    </xf>
    <xf numFmtId="0" fontId="31" fillId="0" borderId="1" xfId="0" applyFont="1" applyBorder="1" applyAlignment="1" applyProtection="1">
      <alignment vertical="center" textRotation="255"/>
    </xf>
    <xf numFmtId="0" fontId="32" fillId="0" borderId="10" xfId="0" applyFont="1" applyBorder="1" applyProtection="1">
      <alignment vertical="center"/>
    </xf>
    <xf numFmtId="0" fontId="31" fillId="0" borderId="7" xfId="0" applyFont="1" applyBorder="1" applyAlignment="1" applyProtection="1">
      <alignment horizontal="left" vertical="center"/>
    </xf>
    <xf numFmtId="0" fontId="31" fillId="0" borderId="4" xfId="0" applyFont="1" applyBorder="1" applyAlignment="1" applyProtection="1">
      <alignment horizontal="left" vertical="center"/>
    </xf>
    <xf numFmtId="0" fontId="31" fillId="0" borderId="1" xfId="0" applyFont="1" applyBorder="1" applyProtection="1">
      <alignment vertical="center"/>
    </xf>
    <xf numFmtId="0" fontId="31" fillId="0" borderId="2" xfId="0" applyFont="1" applyBorder="1" applyProtection="1">
      <alignment vertical="center"/>
    </xf>
    <xf numFmtId="0" fontId="31" fillId="0" borderId="0" xfId="0" applyFont="1" applyAlignment="1" applyProtection="1">
      <alignment horizontal="center" vertical="center"/>
    </xf>
    <xf numFmtId="0" fontId="31" fillId="0" borderId="0" xfId="0" applyFont="1" applyAlignment="1" applyProtection="1">
      <alignment horizontal="left" vertical="top" wrapText="1"/>
    </xf>
    <xf numFmtId="0" fontId="32" fillId="0" borderId="0" xfId="0" applyFont="1" applyAlignment="1" applyProtection="1">
      <alignment horizontal="left" vertical="top"/>
    </xf>
    <xf numFmtId="0" fontId="33" fillId="0" borderId="8" xfId="0" applyFont="1" applyBorder="1" applyAlignment="1" applyProtection="1">
      <alignment vertical="center" wrapText="1"/>
    </xf>
    <xf numFmtId="0" fontId="31" fillId="0" borderId="17" xfId="0" applyFont="1" applyBorder="1" applyAlignment="1" applyProtection="1">
      <alignment horizontal="left" vertical="top"/>
    </xf>
    <xf numFmtId="0" fontId="31" fillId="0" borderId="5" xfId="0" applyFont="1" applyBorder="1" applyProtection="1">
      <alignment vertical="center"/>
    </xf>
    <xf numFmtId="0" fontId="31" fillId="0" borderId="6" xfId="0" applyFont="1" applyBorder="1" applyProtection="1">
      <alignment vertical="center"/>
    </xf>
    <xf numFmtId="0" fontId="31" fillId="0" borderId="17" xfId="0" applyFont="1" applyBorder="1" applyAlignment="1" applyProtection="1">
      <alignment horizontal="left" vertical="top" wrapText="1"/>
    </xf>
    <xf numFmtId="0" fontId="31" fillId="0" borderId="5" xfId="0" applyFont="1" applyBorder="1" applyAlignment="1" applyProtection="1">
      <alignment horizontal="left" vertical="top" wrapText="1"/>
    </xf>
    <xf numFmtId="0" fontId="31" fillId="0" borderId="6" xfId="0" applyFont="1" applyBorder="1" applyAlignment="1" applyProtection="1">
      <alignment horizontal="left" vertical="top" wrapText="1"/>
    </xf>
    <xf numFmtId="0" fontId="10" fillId="0" borderId="0" xfId="0" applyFont="1" applyBorder="1" applyAlignment="1" applyProtection="1">
      <alignment horizontal="left" vertical="center"/>
    </xf>
    <xf numFmtId="0" fontId="10" fillId="0" borderId="0" xfId="0" applyFont="1" applyFill="1" applyBorder="1" applyAlignment="1" applyProtection="1">
      <alignment horizontal="left" vertical="center"/>
    </xf>
    <xf numFmtId="14" fontId="10" fillId="0" borderId="0"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10" fillId="0" borderId="0" xfId="0" applyNumberFormat="1" applyFont="1" applyFill="1" applyBorder="1" applyAlignment="1" applyProtection="1">
      <alignment vertical="center"/>
    </xf>
    <xf numFmtId="14" fontId="10" fillId="0" borderId="0" xfId="0" applyNumberFormat="1" applyFont="1" applyBorder="1" applyAlignment="1" applyProtection="1">
      <alignment horizontal="center" vertical="center"/>
    </xf>
    <xf numFmtId="0" fontId="6" fillId="0" borderId="0" xfId="0" applyNumberFormat="1" applyFont="1" applyBorder="1" applyAlignment="1" applyProtection="1">
      <alignment vertical="center"/>
    </xf>
    <xf numFmtId="0" fontId="6" fillId="0" borderId="0" xfId="0" applyFont="1" applyFill="1" applyBorder="1" applyAlignment="1" applyProtection="1">
      <alignment vertical="center"/>
    </xf>
    <xf numFmtId="0" fontId="6" fillId="0" borderId="0" xfId="0" applyFont="1" applyAlignment="1" applyProtection="1">
      <alignment vertical="center" wrapText="1"/>
    </xf>
    <xf numFmtId="0" fontId="10" fillId="0" borderId="0" xfId="0" applyFont="1" applyAlignment="1" applyProtection="1">
      <alignment vertical="center" wrapText="1"/>
    </xf>
    <xf numFmtId="0" fontId="34" fillId="0" borderId="0" xfId="0" applyFont="1" applyFill="1" applyAlignment="1" applyProtection="1">
      <alignment vertical="center"/>
    </xf>
    <xf numFmtId="0" fontId="34" fillId="0" borderId="0" xfId="0" applyFont="1" applyFill="1" applyAlignment="1" applyProtection="1">
      <alignment horizontal="right" vertical="center"/>
    </xf>
    <xf numFmtId="177" fontId="34" fillId="0" borderId="0" xfId="0" applyNumberFormat="1" applyFont="1" applyFill="1" applyAlignment="1" applyProtection="1">
      <alignment horizontal="center" vertical="center"/>
    </xf>
    <xf numFmtId="0" fontId="10" fillId="0" borderId="0" xfId="0" applyFont="1" applyBorder="1" applyAlignment="1" applyProtection="1">
      <alignment horizontal="left" vertical="center"/>
      <protection locked="0"/>
    </xf>
    <xf numFmtId="0" fontId="36" fillId="0" borderId="8" xfId="0" applyFont="1" applyBorder="1" applyAlignment="1" applyProtection="1">
      <alignment vertical="center" wrapText="1"/>
    </xf>
    <xf numFmtId="0" fontId="39" fillId="0" borderId="0" xfId="3" applyFont="1" applyProtection="1">
      <alignment vertical="center"/>
      <protection locked="0"/>
    </xf>
    <xf numFmtId="0" fontId="40" fillId="0" borderId="0" xfId="3" applyFont="1" applyProtection="1">
      <alignment vertical="center"/>
      <protection locked="0"/>
    </xf>
    <xf numFmtId="0" fontId="39" fillId="0" borderId="0" xfId="3" applyFont="1">
      <alignment vertical="center"/>
    </xf>
    <xf numFmtId="0" fontId="39" fillId="0" borderId="0" xfId="3" applyFont="1" applyAlignment="1" applyProtection="1">
      <alignment vertical="center" wrapText="1"/>
      <protection locked="0"/>
    </xf>
    <xf numFmtId="49" fontId="44" fillId="0" borderId="0" xfId="3" applyNumberFormat="1" applyFont="1" applyProtection="1">
      <alignment vertical="center"/>
      <protection locked="0"/>
    </xf>
    <xf numFmtId="49" fontId="44" fillId="0" borderId="0" xfId="3" applyNumberFormat="1" applyFont="1">
      <alignment vertical="center"/>
    </xf>
    <xf numFmtId="49" fontId="50" fillId="4" borderId="0" xfId="3" applyNumberFormat="1" applyFont="1" applyFill="1">
      <alignment vertical="center"/>
    </xf>
    <xf numFmtId="49" fontId="44" fillId="4" borderId="0" xfId="3" applyNumberFormat="1" applyFont="1" applyFill="1">
      <alignment vertical="center"/>
    </xf>
    <xf numFmtId="0" fontId="53" fillId="0" borderId="0" xfId="3" applyFont="1">
      <alignment vertical="center"/>
    </xf>
    <xf numFmtId="0" fontId="54" fillId="0" borderId="0" xfId="3" applyFont="1">
      <alignment vertical="center"/>
    </xf>
    <xf numFmtId="3" fontId="54" fillId="0" borderId="0" xfId="3" applyNumberFormat="1" applyFont="1" applyAlignment="1">
      <alignment horizontal="right" vertical="center"/>
    </xf>
    <xf numFmtId="0" fontId="54" fillId="0" borderId="28" xfId="3" applyFont="1" applyBorder="1" applyAlignment="1">
      <alignment horizontal="center" vertical="center"/>
    </xf>
    <xf numFmtId="0" fontId="54" fillId="0" borderId="6" xfId="3" applyFont="1" applyBorder="1" applyAlignment="1">
      <alignment horizontal="center" vertical="center"/>
    </xf>
    <xf numFmtId="0" fontId="54" fillId="0" borderId="7" xfId="3" applyFont="1" applyBorder="1" applyAlignment="1">
      <alignment horizontal="center" vertical="center"/>
    </xf>
    <xf numFmtId="0" fontId="54" fillId="0" borderId="10" xfId="3" applyFont="1" applyBorder="1" applyAlignment="1">
      <alignment horizontal="right" vertical="center"/>
    </xf>
    <xf numFmtId="0" fontId="54" fillId="0" borderId="10" xfId="3" applyFont="1" applyBorder="1" applyAlignment="1">
      <alignment vertical="center" wrapText="1"/>
    </xf>
    <xf numFmtId="0" fontId="53" fillId="0" borderId="10" xfId="3" applyFont="1" applyBorder="1">
      <alignment vertical="center"/>
    </xf>
    <xf numFmtId="0" fontId="53" fillId="0" borderId="9" xfId="3" applyFont="1" applyBorder="1">
      <alignment vertical="center"/>
    </xf>
    <xf numFmtId="3" fontId="54" fillId="0" borderId="4" xfId="3" applyNumberFormat="1" applyFont="1" applyBorder="1" applyAlignment="1">
      <alignment horizontal="right" vertical="center" wrapText="1"/>
    </xf>
    <xf numFmtId="3" fontId="54" fillId="0" borderId="3" xfId="3" applyNumberFormat="1" applyFont="1" applyBorder="1" applyAlignment="1">
      <alignment horizontal="right" vertical="center" wrapText="1"/>
    </xf>
    <xf numFmtId="0" fontId="54" fillId="0" borderId="0" xfId="3" applyFont="1" applyAlignment="1">
      <alignment vertical="center" wrapText="1"/>
    </xf>
    <xf numFmtId="0" fontId="54" fillId="0" borderId="2" xfId="3" applyFont="1" applyBorder="1" applyAlignment="1">
      <alignment horizontal="center" vertical="center" wrapText="1"/>
    </xf>
    <xf numFmtId="0" fontId="54" fillId="0" borderId="2" xfId="3" applyFont="1" applyBorder="1" applyAlignment="1">
      <alignment horizontal="center" vertical="center"/>
    </xf>
    <xf numFmtId="0" fontId="54" fillId="0" borderId="34" xfId="3" applyFont="1" applyBorder="1" applyAlignment="1">
      <alignment horizontal="center" vertical="center" wrapText="1"/>
    </xf>
    <xf numFmtId="0" fontId="54" fillId="0" borderId="34" xfId="3" applyFont="1" applyBorder="1" applyAlignment="1">
      <alignment horizontal="center" vertical="center"/>
    </xf>
    <xf numFmtId="0" fontId="54" fillId="0" borderId="0" xfId="3" applyFont="1" applyAlignment="1">
      <alignment horizontal="right" vertical="center"/>
    </xf>
    <xf numFmtId="0" fontId="58" fillId="0" borderId="0" xfId="3" applyFont="1">
      <alignment vertical="center"/>
    </xf>
    <xf numFmtId="0" fontId="55" fillId="0" borderId="0" xfId="3" applyFont="1" applyAlignment="1">
      <alignment horizontal="left" vertical="center"/>
    </xf>
    <xf numFmtId="0" fontId="59" fillId="0" borderId="0" xfId="3" applyFont="1">
      <alignment vertical="center"/>
    </xf>
    <xf numFmtId="0" fontId="54" fillId="0" borderId="35" xfId="3" applyFont="1" applyBorder="1" applyAlignment="1">
      <alignment horizontal="center" vertical="center"/>
    </xf>
    <xf numFmtId="0" fontId="54" fillId="0" borderId="4" xfId="3" applyFont="1" applyBorder="1" applyAlignment="1">
      <alignment horizontal="center" vertical="center"/>
    </xf>
    <xf numFmtId="0" fontId="53" fillId="0" borderId="0" xfId="3" applyFont="1" applyAlignment="1">
      <alignment horizontal="center" vertical="center"/>
    </xf>
    <xf numFmtId="0" fontId="53" fillId="0" borderId="0" xfId="3" applyFont="1" applyAlignment="1">
      <alignment horizontal="left" vertical="center" wrapText="1"/>
    </xf>
    <xf numFmtId="180" fontId="53" fillId="0" borderId="0" xfId="3" applyNumberFormat="1" applyFont="1" applyAlignment="1">
      <alignment horizontal="right" vertical="center" shrinkToFit="1"/>
    </xf>
    <xf numFmtId="0" fontId="55" fillId="0" borderId="0" xfId="3" applyFont="1">
      <alignment vertical="center"/>
    </xf>
    <xf numFmtId="0" fontId="60" fillId="0" borderId="0" xfId="3" applyFont="1">
      <alignment vertical="center"/>
    </xf>
    <xf numFmtId="0" fontId="54" fillId="0" borderId="0" xfId="3" applyFont="1" applyAlignment="1">
      <alignment horizontal="center" vertical="center" wrapText="1"/>
    </xf>
    <xf numFmtId="0" fontId="54" fillId="0" borderId="26" xfId="3" applyFont="1" applyBorder="1" applyAlignment="1">
      <alignment horizontal="center" vertical="center"/>
    </xf>
    <xf numFmtId="0" fontId="54" fillId="0" borderId="0" xfId="3" applyFont="1" applyAlignment="1">
      <alignment horizontal="center" vertical="center"/>
    </xf>
    <xf numFmtId="0" fontId="53" fillId="0" borderId="0" xfId="4" applyFont="1" applyProtection="1">
      <protection locked="0"/>
    </xf>
    <xf numFmtId="0" fontId="53" fillId="0" borderId="0" xfId="4" applyFont="1"/>
    <xf numFmtId="185" fontId="53" fillId="5" borderId="45" xfId="4" applyNumberFormat="1" applyFont="1" applyFill="1" applyBorder="1" applyProtection="1">
      <protection locked="0"/>
    </xf>
    <xf numFmtId="0" fontId="53" fillId="0" borderId="0" xfId="4" applyFont="1" applyAlignment="1">
      <alignment horizontal="center" vertical="center"/>
    </xf>
    <xf numFmtId="185" fontId="53" fillId="5" borderId="46" xfId="4" applyNumberFormat="1" applyFont="1" applyFill="1" applyBorder="1" applyProtection="1">
      <protection locked="0"/>
    </xf>
    <xf numFmtId="185" fontId="53" fillId="5" borderId="47" xfId="4" applyNumberFormat="1" applyFont="1" applyFill="1" applyBorder="1" applyProtection="1">
      <protection locked="0"/>
    </xf>
    <xf numFmtId="38" fontId="53" fillId="5" borderId="47" xfId="5" applyFont="1" applyFill="1" applyBorder="1" applyAlignment="1" applyProtection="1"/>
    <xf numFmtId="185" fontId="53" fillId="5" borderId="48" xfId="4" applyNumberFormat="1" applyFont="1" applyFill="1" applyBorder="1" applyProtection="1">
      <protection locked="0"/>
    </xf>
    <xf numFmtId="38" fontId="53" fillId="0" borderId="0" xfId="5" applyFont="1" applyAlignment="1" applyProtection="1">
      <protection locked="0"/>
    </xf>
    <xf numFmtId="186" fontId="53" fillId="0" borderId="0" xfId="4" applyNumberFormat="1" applyFont="1" applyProtection="1">
      <protection locked="0"/>
    </xf>
    <xf numFmtId="0" fontId="53" fillId="0" borderId="5" xfId="5" applyNumberFormat="1" applyFont="1" applyFill="1" applyBorder="1" applyAlignment="1" applyProtection="1">
      <protection locked="0"/>
    </xf>
    <xf numFmtId="38" fontId="53" fillId="5" borderId="47" xfId="5" applyFont="1" applyFill="1" applyBorder="1" applyAlignment="1" applyProtection="1">
      <alignment wrapText="1"/>
    </xf>
    <xf numFmtId="0" fontId="53" fillId="0" borderId="17" xfId="5" applyNumberFormat="1" applyFont="1" applyFill="1" applyBorder="1" applyAlignment="1" applyProtection="1">
      <protection locked="0"/>
    </xf>
    <xf numFmtId="38" fontId="53" fillId="5" borderId="30" xfId="5" applyFont="1" applyFill="1" applyBorder="1" applyAlignment="1" applyProtection="1"/>
    <xf numFmtId="0" fontId="53" fillId="0" borderId="30" xfId="5" applyNumberFormat="1" applyFont="1" applyBorder="1" applyAlignment="1" applyProtection="1">
      <protection locked="0"/>
    </xf>
    <xf numFmtId="38" fontId="53" fillId="0" borderId="30" xfId="5" applyFont="1" applyFill="1" applyBorder="1" applyAlignment="1" applyProtection="1">
      <protection locked="0"/>
    </xf>
    <xf numFmtId="56" fontId="53" fillId="0" borderId="0" xfId="4" applyNumberFormat="1" applyFont="1" applyProtection="1">
      <protection locked="0"/>
    </xf>
    <xf numFmtId="0" fontId="53" fillId="6" borderId="50" xfId="4" applyFont="1" applyFill="1" applyBorder="1" applyProtection="1">
      <protection locked="0"/>
    </xf>
    <xf numFmtId="38" fontId="53" fillId="6" borderId="51" xfId="5" applyFont="1" applyFill="1" applyBorder="1" applyAlignment="1" applyProtection="1"/>
    <xf numFmtId="0" fontId="53" fillId="6" borderId="21" xfId="5" applyNumberFormat="1" applyFont="1" applyFill="1" applyBorder="1" applyAlignment="1" applyProtection="1"/>
    <xf numFmtId="38" fontId="53" fillId="6" borderId="40" xfId="5" applyFont="1" applyFill="1" applyBorder="1" applyAlignment="1" applyProtection="1">
      <alignment wrapText="1"/>
    </xf>
    <xf numFmtId="0" fontId="53" fillId="6" borderId="2" xfId="5" applyNumberFormat="1" applyFont="1" applyFill="1" applyBorder="1" applyAlignment="1" applyProtection="1">
      <alignment wrapText="1"/>
    </xf>
    <xf numFmtId="38" fontId="53" fillId="6" borderId="2" xfId="5" applyFont="1" applyFill="1" applyBorder="1" applyAlignment="1" applyProtection="1">
      <alignment wrapText="1"/>
    </xf>
    <xf numFmtId="38" fontId="53" fillId="6" borderId="2" xfId="5" applyFont="1" applyFill="1" applyBorder="1" applyAlignment="1" applyProtection="1"/>
    <xf numFmtId="0" fontId="54" fillId="6" borderId="2" xfId="4" applyFont="1" applyFill="1" applyBorder="1" applyAlignment="1">
      <alignment wrapText="1"/>
    </xf>
    <xf numFmtId="0" fontId="53" fillId="6" borderId="6" xfId="4" applyFont="1" applyFill="1" applyBorder="1" applyProtection="1">
      <protection locked="0"/>
    </xf>
    <xf numFmtId="0" fontId="59" fillId="0" borderId="49" xfId="4" applyFont="1" applyBorder="1" applyAlignment="1">
      <alignment horizontal="left" vertical="top" wrapText="1"/>
    </xf>
    <xf numFmtId="0" fontId="62" fillId="0" borderId="49" xfId="4" applyFont="1" applyBorder="1" applyAlignment="1">
      <alignment horizontal="left" vertical="top" wrapText="1"/>
    </xf>
    <xf numFmtId="0" fontId="65" fillId="0" borderId="49" xfId="4" applyFont="1" applyBorder="1" applyAlignment="1">
      <alignment vertical="center" wrapText="1"/>
    </xf>
    <xf numFmtId="0" fontId="61" fillId="0" borderId="34" xfId="4" applyFont="1" applyBorder="1" applyAlignment="1" applyProtection="1">
      <alignment horizontal="left" vertical="top" wrapText="1"/>
      <protection locked="0"/>
    </xf>
    <xf numFmtId="0" fontId="66" fillId="0" borderId="30" xfId="4" applyFont="1" applyBorder="1" applyAlignment="1">
      <alignment vertical="top" wrapText="1"/>
    </xf>
    <xf numFmtId="0" fontId="66" fillId="3" borderId="30" xfId="4" applyFont="1" applyFill="1" applyBorder="1" applyAlignment="1">
      <alignment vertical="top" wrapText="1"/>
    </xf>
    <xf numFmtId="0" fontId="67" fillId="3" borderId="30" xfId="4" applyFont="1" applyFill="1" applyBorder="1" applyAlignment="1">
      <alignment vertical="top" wrapText="1"/>
    </xf>
    <xf numFmtId="0" fontId="67" fillId="0" borderId="30" xfId="4" applyFont="1" applyBorder="1" applyAlignment="1">
      <alignment vertical="top" wrapText="1"/>
    </xf>
    <xf numFmtId="0" fontId="61" fillId="0" borderId="30" xfId="4" applyFont="1" applyBorder="1" applyAlignment="1">
      <alignment horizontal="center" vertical="center"/>
    </xf>
    <xf numFmtId="0" fontId="42" fillId="0" borderId="0" xfId="4"/>
    <xf numFmtId="0" fontId="68" fillId="0" borderId="0" xfId="4" applyFont="1" applyAlignment="1">
      <alignment vertical="center"/>
    </xf>
    <xf numFmtId="0" fontId="68" fillId="0" borderId="0" xfId="4" applyFont="1" applyAlignment="1">
      <alignment horizontal="right" vertical="center"/>
    </xf>
    <xf numFmtId="0" fontId="68" fillId="0" borderId="0" xfId="4" applyFont="1" applyAlignment="1">
      <alignment horizontal="left" vertical="center"/>
    </xf>
    <xf numFmtId="0" fontId="68" fillId="0" borderId="0" xfId="4" applyFont="1" applyAlignment="1" applyProtection="1">
      <alignment vertical="center"/>
      <protection locked="0"/>
    </xf>
    <xf numFmtId="0" fontId="70" fillId="0" borderId="0" xfId="4" applyFont="1" applyAlignment="1">
      <alignment horizontal="left" vertical="center"/>
    </xf>
    <xf numFmtId="0" fontId="71" fillId="0" borderId="0" xfId="4" applyFont="1" applyAlignment="1">
      <alignment horizontal="left" vertical="center"/>
    </xf>
    <xf numFmtId="0" fontId="72" fillId="0" borderId="0" xfId="4" applyFont="1" applyAlignment="1" applyProtection="1">
      <alignment vertical="center"/>
      <protection locked="0"/>
    </xf>
    <xf numFmtId="0" fontId="72" fillId="6" borderId="0" xfId="4" applyFont="1" applyFill="1" applyAlignment="1">
      <alignment horizontal="centerContinuous" vertical="center"/>
    </xf>
    <xf numFmtId="0" fontId="51" fillId="0" borderId="0" xfId="3" applyFont="1" applyProtection="1">
      <alignment vertical="center"/>
    </xf>
    <xf numFmtId="0" fontId="39" fillId="0" borderId="0" xfId="3" applyFont="1" applyProtection="1">
      <alignment vertical="center"/>
    </xf>
    <xf numFmtId="49" fontId="50" fillId="0" borderId="0" xfId="3" applyNumberFormat="1" applyFont="1" applyAlignment="1" applyProtection="1">
      <alignment horizontal="centerContinuous" vertical="center"/>
    </xf>
    <xf numFmtId="0" fontId="39" fillId="0" borderId="0" xfId="3" applyFont="1" applyAlignment="1" applyProtection="1">
      <alignment horizontal="centerContinuous" vertical="center" wrapText="1"/>
    </xf>
    <xf numFmtId="49" fontId="45" fillId="0" borderId="0" xfId="3" applyNumberFormat="1" applyFont="1" applyAlignment="1" applyProtection="1">
      <alignment horizontal="centerContinuous" vertical="center"/>
    </xf>
    <xf numFmtId="49" fontId="50" fillId="0" borderId="0" xfId="3" applyNumberFormat="1" applyFont="1" applyProtection="1">
      <alignment vertical="center"/>
    </xf>
    <xf numFmtId="49" fontId="50" fillId="0" borderId="0" xfId="3" applyNumberFormat="1" applyFont="1" applyAlignment="1" applyProtection="1">
      <alignment horizontal="right" vertical="center"/>
    </xf>
    <xf numFmtId="0" fontId="50" fillId="0" borderId="0" xfId="3" applyNumberFormat="1" applyFont="1" applyAlignment="1" applyProtection="1">
      <alignment horizontal="center" vertical="center"/>
    </xf>
    <xf numFmtId="49" fontId="50" fillId="0" borderId="0" xfId="3" applyNumberFormat="1" applyFont="1" applyAlignment="1" applyProtection="1">
      <alignment horizontal="left" vertical="center"/>
    </xf>
    <xf numFmtId="0" fontId="39" fillId="0" borderId="0" xfId="3" applyFont="1" applyAlignment="1" applyProtection="1">
      <alignment vertical="center" wrapText="1"/>
    </xf>
    <xf numFmtId="49" fontId="49" fillId="0" borderId="0" xfId="3" applyNumberFormat="1" applyFont="1" applyAlignment="1" applyProtection="1">
      <alignment horizontal="centerContinuous" vertical="center"/>
    </xf>
    <xf numFmtId="0" fontId="43" fillId="0" borderId="0" xfId="4" applyFont="1" applyAlignment="1" applyProtection="1">
      <alignment horizontal="left" vertical="center"/>
    </xf>
    <xf numFmtId="0" fontId="40" fillId="0" borderId="0" xfId="3" applyFont="1" applyAlignment="1" applyProtection="1">
      <alignment vertical="center" wrapText="1"/>
    </xf>
    <xf numFmtId="49" fontId="47" fillId="0" borderId="0" xfId="3" applyNumberFormat="1" applyFont="1" applyAlignment="1" applyProtection="1">
      <alignment horizontal="centerContinuous" vertical="center"/>
    </xf>
    <xf numFmtId="0" fontId="47" fillId="0" borderId="0" xfId="3" applyFont="1" applyAlignment="1" applyProtection="1">
      <alignment horizontal="left" vertical="center"/>
    </xf>
    <xf numFmtId="0" fontId="40" fillId="0" borderId="0" xfId="3" applyFont="1" applyAlignment="1" applyProtection="1">
      <alignment horizontal="left" vertical="center"/>
    </xf>
    <xf numFmtId="0" fontId="39" fillId="0" borderId="17" xfId="3" applyFont="1" applyBorder="1" applyAlignment="1" applyProtection="1">
      <alignment vertical="center" wrapText="1"/>
    </xf>
    <xf numFmtId="0" fontId="46" fillId="0" borderId="5" xfId="4" applyFont="1" applyBorder="1" applyAlignment="1" applyProtection="1">
      <alignment horizontal="left"/>
    </xf>
    <xf numFmtId="49" fontId="45" fillId="0" borderId="5" xfId="3" applyNumberFormat="1" applyFont="1" applyBorder="1" applyAlignment="1" applyProtection="1">
      <alignment horizontal="centerContinuous" vertical="center"/>
    </xf>
    <xf numFmtId="49" fontId="45" fillId="0" borderId="6" xfId="3" applyNumberFormat="1" applyFont="1" applyBorder="1" applyAlignment="1" applyProtection="1">
      <alignment horizontal="centerContinuous" vertical="center"/>
    </xf>
    <xf numFmtId="0" fontId="40" fillId="0" borderId="11" xfId="3" applyFont="1" applyBorder="1" applyProtection="1">
      <alignment vertical="center"/>
    </xf>
    <xf numFmtId="0" fontId="40" fillId="0" borderId="3" xfId="3" applyFont="1" applyBorder="1" applyAlignment="1" applyProtection="1">
      <alignment horizontal="right" vertical="center"/>
    </xf>
    <xf numFmtId="177" fontId="39" fillId="0" borderId="3" xfId="3" applyNumberFormat="1" applyFont="1" applyBorder="1" applyAlignment="1" applyProtection="1">
      <alignment horizontal="center" vertical="center"/>
    </xf>
    <xf numFmtId="0" fontId="40" fillId="0" borderId="3" xfId="3" applyFont="1" applyBorder="1" applyProtection="1">
      <alignment vertical="center"/>
    </xf>
    <xf numFmtId="0" fontId="40" fillId="0" borderId="4" xfId="3" applyFont="1" applyBorder="1" applyProtection="1">
      <alignment vertical="center"/>
    </xf>
    <xf numFmtId="0" fontId="40" fillId="0" borderId="0" xfId="3" applyFont="1" applyProtection="1">
      <alignment vertical="center"/>
    </xf>
    <xf numFmtId="0" fontId="40" fillId="0" borderId="0" xfId="3" applyFont="1" applyAlignment="1" applyProtection="1">
      <alignment horizontal="right" vertical="center"/>
    </xf>
    <xf numFmtId="0" fontId="39" fillId="0" borderId="0" xfId="3" applyFont="1" applyAlignment="1" applyProtection="1">
      <alignment horizontal="center" vertical="center"/>
    </xf>
    <xf numFmtId="0" fontId="40" fillId="0" borderId="0" xfId="3" applyFont="1" applyAlignment="1" applyProtection="1">
      <alignment horizontal="center" vertical="center"/>
    </xf>
    <xf numFmtId="0" fontId="40" fillId="0" borderId="1" xfId="3" applyFont="1" applyBorder="1" applyAlignment="1" applyProtection="1">
      <alignment horizontal="center" vertical="center"/>
    </xf>
    <xf numFmtId="0" fontId="40" fillId="0" borderId="9" xfId="3" applyFont="1" applyBorder="1" applyAlignment="1" applyProtection="1">
      <alignment horizontal="centerContinuous" vertical="center"/>
    </xf>
    <xf numFmtId="0" fontId="40" fillId="0" borderId="10" xfId="3" applyFont="1" applyBorder="1" applyAlignment="1" applyProtection="1">
      <alignment horizontal="centerContinuous" vertical="center"/>
    </xf>
    <xf numFmtId="0" fontId="40" fillId="0" borderId="7" xfId="3" applyFont="1" applyBorder="1" applyAlignment="1" applyProtection="1">
      <alignment horizontal="centerContinuous" vertical="center"/>
    </xf>
    <xf numFmtId="0" fontId="40" fillId="0" borderId="17" xfId="3" applyFont="1" applyBorder="1" applyAlignment="1" applyProtection="1">
      <alignment horizontal="centerContinuous" vertical="center"/>
    </xf>
    <xf numFmtId="0" fontId="40" fillId="0" borderId="5" xfId="3" applyFont="1" applyBorder="1" applyAlignment="1" applyProtection="1">
      <alignment horizontal="centerContinuous" vertical="center"/>
    </xf>
    <xf numFmtId="0" fontId="40" fillId="0" borderId="6" xfId="3" applyFont="1" applyBorder="1" applyAlignment="1" applyProtection="1">
      <alignment horizontal="centerContinuous" vertical="center"/>
    </xf>
    <xf numFmtId="49" fontId="40" fillId="0" borderId="17" xfId="3" applyNumberFormat="1" applyFont="1" applyBorder="1" applyAlignment="1" applyProtection="1">
      <alignment horizontal="centerContinuous" vertical="center" wrapText="1"/>
    </xf>
    <xf numFmtId="49" fontId="40" fillId="0" borderId="5" xfId="3" applyNumberFormat="1" applyFont="1" applyBorder="1" applyAlignment="1" applyProtection="1">
      <alignment horizontal="centerContinuous" vertical="center"/>
    </xf>
    <xf numFmtId="49" fontId="40" fillId="0" borderId="6" xfId="3" applyNumberFormat="1" applyFont="1" applyBorder="1" applyAlignment="1" applyProtection="1">
      <alignment horizontal="centerContinuous" vertical="center"/>
    </xf>
    <xf numFmtId="0" fontId="40" fillId="0" borderId="1" xfId="3" applyFont="1" applyBorder="1" applyAlignment="1" applyProtection="1">
      <alignment horizontal="center" vertical="center" wrapText="1"/>
    </xf>
    <xf numFmtId="0" fontId="40" fillId="0" borderId="9" xfId="3" applyFont="1" applyBorder="1" applyAlignment="1" applyProtection="1">
      <alignment horizontal="left" vertical="center"/>
    </xf>
    <xf numFmtId="0" fontId="40" fillId="0" borderId="10" xfId="3" applyFont="1" applyBorder="1" applyAlignment="1" applyProtection="1">
      <alignment horizontal="centerContinuous" vertical="center" wrapText="1"/>
    </xf>
    <xf numFmtId="0" fontId="40" fillId="0" borderId="9" xfId="3" applyFont="1" applyBorder="1" applyAlignment="1" applyProtection="1">
      <alignment horizontal="center" vertical="center" wrapText="1"/>
    </xf>
    <xf numFmtId="180" fontId="40" fillId="0" borderId="3" xfId="3" applyNumberFormat="1" applyFont="1" applyBorder="1" applyAlignment="1" applyProtection="1">
      <alignment horizontal="center" vertical="center" wrapText="1"/>
    </xf>
    <xf numFmtId="180" fontId="40" fillId="0" borderId="3" xfId="3" applyNumberFormat="1" applyFont="1" applyBorder="1" applyAlignment="1" applyProtection="1">
      <alignment horizontal="center" vertical="center"/>
    </xf>
    <xf numFmtId="20" fontId="40" fillId="0" borderId="0" xfId="3" applyNumberFormat="1" applyFo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vertical="center" wrapText="1"/>
    </xf>
    <xf numFmtId="0" fontId="80" fillId="0" borderId="0" xfId="0" applyFont="1">
      <alignment vertical="center"/>
    </xf>
    <xf numFmtId="0" fontId="81" fillId="0" borderId="0" xfId="0" applyFont="1">
      <alignment vertical="center"/>
    </xf>
    <xf numFmtId="0" fontId="82" fillId="0" borderId="0" xfId="0" applyFont="1">
      <alignment vertical="center"/>
    </xf>
    <xf numFmtId="0" fontId="83" fillId="0" borderId="0" xfId="0" applyFont="1">
      <alignment vertical="center"/>
    </xf>
    <xf numFmtId="0" fontId="10" fillId="0" borderId="0" xfId="0" applyFont="1" applyAlignment="1" applyProtection="1">
      <alignment vertical="center"/>
      <protection locked="0"/>
    </xf>
    <xf numFmtId="0" fontId="53" fillId="0" borderId="0" xfId="4" applyFont="1" applyBorder="1" applyAlignment="1" applyProtection="1">
      <alignment vertical="center" wrapText="1"/>
      <protection locked="0"/>
    </xf>
    <xf numFmtId="38" fontId="53" fillId="0" borderId="0" xfId="5" applyFont="1" applyFill="1" applyBorder="1" applyAlignment="1" applyProtection="1">
      <protection locked="0"/>
    </xf>
    <xf numFmtId="180" fontId="53" fillId="0" borderId="0" xfId="4" applyNumberFormat="1" applyFont="1" applyBorder="1" applyProtection="1">
      <protection locked="0"/>
    </xf>
    <xf numFmtId="38" fontId="53" fillId="5" borderId="0" xfId="5" applyFont="1" applyFill="1" applyBorder="1" applyAlignment="1" applyProtection="1"/>
    <xf numFmtId="0" fontId="53" fillId="0" borderId="0" xfId="4" applyFont="1" applyBorder="1" applyProtection="1">
      <protection locked="0"/>
    </xf>
    <xf numFmtId="38" fontId="53" fillId="5" borderId="0" xfId="5" applyFont="1" applyFill="1" applyBorder="1" applyAlignment="1" applyProtection="1">
      <alignment wrapText="1"/>
    </xf>
    <xf numFmtId="185" fontId="53" fillId="5" borderId="0" xfId="4" applyNumberFormat="1" applyFont="1" applyFill="1" applyBorder="1" applyProtection="1">
      <protection locked="0"/>
    </xf>
    <xf numFmtId="38" fontId="53" fillId="0" borderId="52" xfId="5" applyFont="1" applyFill="1" applyBorder="1" applyAlignment="1" applyProtection="1">
      <protection locked="0"/>
    </xf>
    <xf numFmtId="0" fontId="53" fillId="0" borderId="52" xfId="5" applyNumberFormat="1" applyFont="1" applyBorder="1" applyAlignment="1" applyProtection="1">
      <protection locked="0"/>
    </xf>
    <xf numFmtId="38" fontId="53" fillId="5" borderId="52" xfId="5" applyFont="1" applyFill="1" applyBorder="1" applyAlignment="1" applyProtection="1"/>
    <xf numFmtId="0" fontId="53" fillId="0" borderId="53" xfId="5" applyNumberFormat="1" applyFont="1" applyFill="1" applyBorder="1" applyAlignment="1" applyProtection="1">
      <protection locked="0"/>
    </xf>
    <xf numFmtId="38" fontId="53" fillId="5" borderId="54" xfId="5" applyFont="1" applyFill="1" applyBorder="1" applyAlignment="1" applyProtection="1">
      <alignment wrapText="1"/>
    </xf>
    <xf numFmtId="0" fontId="53" fillId="0" borderId="55" xfId="5" applyNumberFormat="1" applyFont="1" applyFill="1" applyBorder="1" applyAlignment="1" applyProtection="1">
      <protection locked="0"/>
    </xf>
    <xf numFmtId="38" fontId="53" fillId="5" borderId="54" xfId="5" applyFont="1" applyFill="1" applyBorder="1" applyAlignment="1" applyProtection="1"/>
    <xf numFmtId="180" fontId="53" fillId="0" borderId="52" xfId="4" applyNumberFormat="1" applyFont="1" applyBorder="1" applyProtection="1">
      <protection locked="0"/>
    </xf>
    <xf numFmtId="0" fontId="53" fillId="0" borderId="53" xfId="4" applyFont="1" applyBorder="1" applyProtection="1">
      <protection locked="0"/>
    </xf>
    <xf numFmtId="0" fontId="53" fillId="0" borderId="55" xfId="4" applyFont="1" applyBorder="1" applyProtection="1">
      <protection locked="0"/>
    </xf>
    <xf numFmtId="0" fontId="6" fillId="0" borderId="0" xfId="0" applyFont="1">
      <alignment vertical="center"/>
    </xf>
    <xf numFmtId="0" fontId="87" fillId="0" borderId="0" xfId="0" applyFont="1" applyProtection="1">
      <alignment vertical="center"/>
      <protection locked="0"/>
    </xf>
    <xf numFmtId="0" fontId="53" fillId="8" borderId="30" xfId="4" applyFont="1" applyFill="1" applyBorder="1" applyAlignment="1" applyProtection="1">
      <alignment vertical="center" wrapText="1"/>
      <protection locked="0"/>
    </xf>
    <xf numFmtId="0" fontId="53" fillId="8" borderId="52" xfId="4" applyFont="1" applyFill="1" applyBorder="1" applyAlignment="1" applyProtection="1">
      <alignment vertical="center" wrapText="1"/>
      <protection locked="0"/>
    </xf>
    <xf numFmtId="0" fontId="19" fillId="0" borderId="0" xfId="2" applyFont="1" applyAlignment="1" applyProtection="1">
      <alignment horizontal="left" vertical="center" wrapText="1"/>
    </xf>
    <xf numFmtId="0" fontId="77" fillId="7" borderId="0" xfId="2" applyFont="1" applyFill="1" applyAlignment="1" applyProtection="1">
      <alignment horizontal="center" vertical="center" wrapText="1"/>
    </xf>
    <xf numFmtId="0" fontId="15" fillId="0" borderId="0" xfId="0" applyFont="1" applyAlignment="1" applyProtection="1">
      <alignment horizontal="center" vertical="center"/>
    </xf>
    <xf numFmtId="0" fontId="15" fillId="0" borderId="0" xfId="0" applyFont="1" applyAlignment="1" applyProtection="1">
      <alignment horizontal="center" vertical="center" wrapText="1"/>
    </xf>
    <xf numFmtId="0" fontId="18"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76" fillId="0" borderId="0" xfId="0" applyFont="1" applyBorder="1" applyAlignment="1" applyProtection="1">
      <alignment horizontal="left" vertical="center" wrapText="1"/>
    </xf>
    <xf numFmtId="0" fontId="76" fillId="0" borderId="8" xfId="0" applyFont="1" applyBorder="1" applyAlignment="1" applyProtection="1">
      <alignment horizontal="left" vertical="center" wrapText="1"/>
    </xf>
    <xf numFmtId="0" fontId="86" fillId="0" borderId="0" xfId="0" applyFont="1" applyAlignment="1" applyProtection="1">
      <alignment horizontal="left" vertical="center" wrapText="1"/>
    </xf>
    <xf numFmtId="0" fontId="12" fillId="0" borderId="0" xfId="0" applyFont="1" applyAlignment="1" applyProtection="1">
      <alignment horizontal="left" vertical="top" wrapText="1"/>
    </xf>
    <xf numFmtId="0" fontId="20" fillId="0" borderId="0" xfId="2" applyFont="1" applyAlignment="1" applyProtection="1">
      <alignment horizontal="left" vertical="center"/>
    </xf>
    <xf numFmtId="0" fontId="19" fillId="0" borderId="0" xfId="0" applyFont="1" applyAlignment="1" applyProtection="1">
      <alignment horizontal="left" vertical="center" wrapText="1"/>
    </xf>
    <xf numFmtId="0" fontId="12" fillId="0" borderId="0" xfId="0" applyFont="1" applyAlignment="1" applyProtection="1">
      <alignment horizontal="left" vertical="center" wrapText="1"/>
    </xf>
    <xf numFmtId="0" fontId="19" fillId="0" borderId="0" xfId="2" applyFont="1" applyAlignment="1" applyProtection="1">
      <alignment horizontal="left" vertical="center"/>
    </xf>
    <xf numFmtId="0" fontId="25" fillId="0" borderId="0"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0" xfId="2" applyFont="1" applyAlignment="1" applyProtection="1">
      <alignment horizontal="left" vertical="center" wrapText="1"/>
    </xf>
    <xf numFmtId="0" fontId="79" fillId="0" borderId="0" xfId="2" applyFont="1" applyAlignment="1" applyProtection="1">
      <alignment horizontal="left" vertical="center" wrapText="1"/>
    </xf>
    <xf numFmtId="0" fontId="12" fillId="0" borderId="0"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6" fillId="0" borderId="0" xfId="0" applyFont="1" applyAlignment="1" applyProtection="1">
      <alignment horizontal="left" vertical="center"/>
    </xf>
    <xf numFmtId="0" fontId="27" fillId="0" borderId="0" xfId="0" applyFont="1" applyAlignment="1" applyProtection="1">
      <alignment horizontal="center"/>
    </xf>
    <xf numFmtId="0" fontId="6" fillId="0" borderId="0" xfId="0" applyFont="1" applyAlignment="1" applyProtection="1">
      <alignment horizontal="center" vertical="center" wrapText="1"/>
    </xf>
    <xf numFmtId="0" fontId="6" fillId="0" borderId="9"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applyProtection="1">
      <alignment horizontal="center" vertical="center"/>
    </xf>
    <xf numFmtId="49" fontId="27" fillId="0" borderId="0" xfId="0" applyNumberFormat="1" applyFont="1" applyBorder="1" applyAlignment="1" applyProtection="1">
      <alignment horizontal="center"/>
      <protection locked="0"/>
    </xf>
    <xf numFmtId="0" fontId="27" fillId="0" borderId="0" xfId="0" applyFont="1" applyAlignment="1" applyProtection="1">
      <alignment horizontal="center"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0" xfId="0" applyFont="1" applyAlignment="1" applyProtection="1">
      <alignment horizontal="center" vertical="center"/>
    </xf>
    <xf numFmtId="0" fontId="10" fillId="0" borderId="0" xfId="0" applyFont="1" applyAlignment="1" applyProtection="1">
      <alignment horizontal="distributed" vertical="center"/>
    </xf>
    <xf numFmtId="0" fontId="10" fillId="0" borderId="0" xfId="0" applyFont="1" applyAlignment="1" applyProtection="1">
      <alignment horizontal="center" vertical="center"/>
      <protection locked="0"/>
    </xf>
    <xf numFmtId="0" fontId="6" fillId="2" borderId="0" xfId="0" applyFont="1" applyFill="1" applyAlignment="1">
      <alignment horizontal="center" vertical="center"/>
    </xf>
    <xf numFmtId="0" fontId="6" fillId="0" borderId="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 xfId="0" applyFont="1" applyBorder="1" applyAlignment="1" applyProtection="1">
      <alignment horizontal="left" vertical="center" wrapText="1"/>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 xfId="0" applyFont="1" applyBorder="1" applyAlignment="1" applyProtection="1">
      <alignment horizontal="center" vertical="center"/>
    </xf>
    <xf numFmtId="0" fontId="10" fillId="0" borderId="0" xfId="0" applyFont="1" applyAlignment="1" applyProtection="1">
      <alignment horizontal="left" vertical="center"/>
    </xf>
    <xf numFmtId="0" fontId="6" fillId="0" borderId="11"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49" fontId="0" fillId="0" borderId="1" xfId="2" applyNumberFormat="1" applyFont="1" applyBorder="1" applyAlignment="1" applyProtection="1">
      <alignment vertical="center" wrapText="1"/>
      <protection locked="0"/>
    </xf>
    <xf numFmtId="49" fontId="6" fillId="0" borderId="1" xfId="0" applyNumberFormat="1" applyFont="1" applyBorder="1" applyAlignment="1" applyProtection="1">
      <alignment vertical="center" wrapText="1"/>
      <protection locked="0"/>
    </xf>
    <xf numFmtId="0" fontId="9" fillId="0" borderId="14"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49" fontId="8" fillId="0" borderId="9" xfId="0" applyNumberFormat="1" applyFont="1" applyBorder="1" applyAlignment="1" applyProtection="1">
      <alignment horizontal="center" vertical="center" wrapText="1"/>
      <protection locked="0"/>
    </xf>
    <xf numFmtId="49" fontId="8" fillId="0" borderId="10" xfId="0" applyNumberFormat="1" applyFont="1" applyBorder="1" applyAlignment="1" applyProtection="1">
      <alignment horizontal="center" vertical="center" wrapText="1"/>
      <protection locked="0"/>
    </xf>
    <xf numFmtId="49" fontId="8" fillId="0" borderId="7"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center" vertical="center"/>
    </xf>
    <xf numFmtId="0" fontId="14" fillId="0" borderId="13"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176" fontId="6" fillId="0" borderId="5" xfId="0" applyNumberFormat="1" applyFont="1" applyBorder="1" applyAlignment="1" applyProtection="1">
      <alignment horizontal="center" vertical="center"/>
    </xf>
    <xf numFmtId="49" fontId="6" fillId="0" borderId="5" xfId="0" applyNumberFormat="1" applyFont="1" applyBorder="1" applyAlignment="1" applyProtection="1">
      <alignment horizontal="center" vertical="center"/>
      <protection locked="0"/>
    </xf>
    <xf numFmtId="179" fontId="6" fillId="0" borderId="5" xfId="0" applyNumberFormat="1" applyFont="1" applyBorder="1" applyAlignment="1" applyProtection="1">
      <alignment horizontal="center" vertical="center"/>
    </xf>
    <xf numFmtId="179" fontId="6" fillId="0" borderId="6" xfId="0" applyNumberFormat="1" applyFont="1" applyBorder="1" applyAlignment="1" applyProtection="1">
      <alignment horizontal="center" vertical="center"/>
    </xf>
    <xf numFmtId="178" fontId="6" fillId="0" borderId="5" xfId="0" applyNumberFormat="1" applyFont="1" applyBorder="1" applyAlignment="1" applyProtection="1">
      <alignment horizontal="center" vertical="center"/>
    </xf>
    <xf numFmtId="178" fontId="6" fillId="0" borderId="6" xfId="0" applyNumberFormat="1" applyFont="1" applyBorder="1" applyAlignment="1" applyProtection="1">
      <alignment horizontal="center" vertical="center"/>
    </xf>
    <xf numFmtId="0" fontId="6" fillId="0" borderId="7"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protection locked="0"/>
    </xf>
    <xf numFmtId="0" fontId="10" fillId="0" borderId="0" xfId="0" applyFont="1" applyBorder="1" applyAlignment="1" applyProtection="1">
      <alignment horizontal="lef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xf>
    <xf numFmtId="0" fontId="7" fillId="0" borderId="0" xfId="0" applyFont="1" applyAlignment="1" applyProtection="1">
      <alignment horizontal="left" vertical="top"/>
    </xf>
    <xf numFmtId="0" fontId="8" fillId="0" borderId="0" xfId="0" applyFont="1" applyAlignment="1" applyProtection="1">
      <alignment horizontal="distributed"/>
    </xf>
    <xf numFmtId="0" fontId="8" fillId="0" borderId="0" xfId="0" applyFont="1" applyAlignment="1" applyProtection="1">
      <alignment horizontal="distributed" vertical="top"/>
    </xf>
    <xf numFmtId="0" fontId="8" fillId="0" borderId="0" xfId="0" applyFont="1" applyAlignment="1" applyProtection="1">
      <alignment horizontal="left"/>
      <protection locked="0"/>
    </xf>
    <xf numFmtId="0" fontId="8" fillId="0" borderId="0" xfId="0" applyFont="1" applyAlignment="1" applyProtection="1">
      <alignment horizontal="left" vertical="top"/>
      <protection locked="0"/>
    </xf>
    <xf numFmtId="0" fontId="10" fillId="0" borderId="0" xfId="0" applyFont="1" applyBorder="1" applyAlignment="1" applyProtection="1">
      <alignment horizontal="center" vertical="center"/>
    </xf>
    <xf numFmtId="0" fontId="10" fillId="0" borderId="0" xfId="0" applyFont="1" applyBorder="1" applyAlignment="1" applyProtection="1">
      <alignment horizontal="center" vertical="center"/>
      <protection locked="0"/>
    </xf>
    <xf numFmtId="177" fontId="10" fillId="0" borderId="0" xfId="0" applyNumberFormat="1" applyFont="1" applyBorder="1" applyAlignment="1" applyProtection="1">
      <alignment horizontal="center" vertical="center"/>
      <protection locked="0"/>
    </xf>
    <xf numFmtId="177" fontId="6"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left" vertical="center"/>
    </xf>
    <xf numFmtId="177" fontId="6" fillId="0" borderId="0" xfId="0" applyNumberFormat="1" applyFont="1" applyBorder="1" applyAlignment="1" applyProtection="1">
      <alignment horizontal="center" vertical="center"/>
    </xf>
    <xf numFmtId="177" fontId="10" fillId="0" borderId="0" xfId="0" applyNumberFormat="1" applyFont="1" applyBorder="1" applyAlignment="1" applyProtection="1">
      <alignment horizontal="center" vertical="center"/>
    </xf>
    <xf numFmtId="0" fontId="10" fillId="0" borderId="0" xfId="0" applyFont="1" applyAlignment="1" applyProtection="1">
      <alignment horizontal="distributed" vertical="center" wrapText="1"/>
    </xf>
    <xf numFmtId="0" fontId="6" fillId="0" borderId="0" xfId="0" applyFont="1" applyBorder="1" applyAlignment="1" applyProtection="1">
      <alignment horizontal="left"/>
    </xf>
    <xf numFmtId="0" fontId="10" fillId="0" borderId="0" xfId="0" applyFont="1" applyBorder="1" applyAlignment="1" applyProtection="1">
      <alignment horizontal="left"/>
    </xf>
    <xf numFmtId="177" fontId="10" fillId="0" borderId="3" xfId="0" applyNumberFormat="1" applyFont="1" applyBorder="1" applyAlignment="1" applyProtection="1">
      <alignment horizontal="center"/>
    </xf>
    <xf numFmtId="0" fontId="40" fillId="0" borderId="10" xfId="3" applyFont="1" applyBorder="1" applyAlignment="1" applyProtection="1">
      <alignment horizontal="center" vertical="center" wrapText="1"/>
    </xf>
    <xf numFmtId="180" fontId="40" fillId="0" borderId="25" xfId="3" applyNumberFormat="1" applyFont="1" applyBorder="1" applyAlignment="1" applyProtection="1">
      <alignment horizontal="right" vertical="center" wrapText="1"/>
    </xf>
    <xf numFmtId="180" fontId="40" fillId="0" borderId="24" xfId="3" applyNumberFormat="1" applyFont="1" applyBorder="1" applyAlignment="1" applyProtection="1">
      <alignment horizontal="right" vertical="center" wrapText="1"/>
    </xf>
    <xf numFmtId="0" fontId="40" fillId="0" borderId="9" xfId="3" applyFont="1" applyBorder="1" applyAlignment="1" applyProtection="1">
      <alignment horizontal="left" vertical="center" wrapText="1"/>
    </xf>
    <xf numFmtId="0" fontId="40" fillId="0" borderId="10" xfId="3" applyFont="1" applyBorder="1" applyAlignment="1" applyProtection="1">
      <alignment horizontal="left" vertical="center" wrapText="1"/>
    </xf>
    <xf numFmtId="0" fontId="40" fillId="0" borderId="7" xfId="3" applyFont="1" applyBorder="1" applyAlignment="1" applyProtection="1">
      <alignment horizontal="left" vertical="center" wrapText="1"/>
    </xf>
    <xf numFmtId="180" fontId="40" fillId="0" borderId="9" xfId="3" applyNumberFormat="1" applyFont="1" applyBorder="1" applyAlignment="1" applyProtection="1">
      <alignment horizontal="right" vertical="center" wrapText="1"/>
    </xf>
    <xf numFmtId="180" fontId="40" fillId="0" borderId="10" xfId="3" applyNumberFormat="1" applyFont="1" applyBorder="1" applyAlignment="1" applyProtection="1">
      <alignment horizontal="right" vertical="center" wrapText="1"/>
    </xf>
    <xf numFmtId="180" fontId="40" fillId="0" borderId="7" xfId="3" applyNumberFormat="1" applyFont="1" applyBorder="1" applyAlignment="1" applyProtection="1">
      <alignment horizontal="right" vertical="center" wrapText="1"/>
    </xf>
    <xf numFmtId="180" fontId="40" fillId="0" borderId="27" xfId="3" applyNumberFormat="1" applyFont="1" applyBorder="1" applyAlignment="1" applyProtection="1">
      <alignment horizontal="right" vertical="center" wrapText="1"/>
    </xf>
    <xf numFmtId="180" fontId="40" fillId="0" borderId="26" xfId="3" applyNumberFormat="1" applyFont="1" applyBorder="1" applyAlignment="1" applyProtection="1">
      <alignment horizontal="right" vertical="center" wrapText="1"/>
    </xf>
    <xf numFmtId="49" fontId="50" fillId="0" borderId="0" xfId="3" applyNumberFormat="1" applyFont="1" applyAlignment="1" applyProtection="1">
      <alignment horizontal="left" vertical="center"/>
    </xf>
    <xf numFmtId="177" fontId="48" fillId="0" borderId="9" xfId="3" applyNumberFormat="1" applyFont="1" applyBorder="1" applyAlignment="1" applyProtection="1">
      <alignment horizontal="left" vertical="center"/>
    </xf>
    <xf numFmtId="177" fontId="48" fillId="0" borderId="10" xfId="3" applyNumberFormat="1" applyFont="1" applyBorder="1" applyAlignment="1" applyProtection="1">
      <alignment horizontal="left" vertical="center"/>
    </xf>
    <xf numFmtId="177" fontId="48" fillId="0" borderId="7" xfId="3" applyNumberFormat="1" applyFont="1" applyBorder="1" applyAlignment="1" applyProtection="1">
      <alignment horizontal="left" vertical="center"/>
    </xf>
    <xf numFmtId="0" fontId="40" fillId="0" borderId="9" xfId="3" applyFont="1" applyBorder="1" applyAlignment="1" applyProtection="1">
      <alignment horizontal="center" vertical="center"/>
    </xf>
    <xf numFmtId="0" fontId="40" fillId="0" borderId="10" xfId="3" applyFont="1" applyBorder="1" applyAlignment="1" applyProtection="1">
      <alignment horizontal="center" vertical="center"/>
    </xf>
    <xf numFmtId="0" fontId="40" fillId="0" borderId="7" xfId="3" applyFont="1" applyBorder="1" applyAlignment="1" applyProtection="1">
      <alignment horizontal="center" vertical="center"/>
    </xf>
    <xf numFmtId="0" fontId="54" fillId="0" borderId="30" xfId="3" applyFont="1" applyBorder="1" applyAlignment="1">
      <alignment horizontal="center" vertical="center" wrapText="1"/>
    </xf>
    <xf numFmtId="0" fontId="54" fillId="0" borderId="2" xfId="3" applyFont="1" applyBorder="1" applyAlignment="1">
      <alignment horizontal="center" vertical="center" wrapText="1"/>
    </xf>
    <xf numFmtId="0" fontId="54" fillId="8" borderId="33" xfId="3" applyFont="1" applyFill="1" applyBorder="1" applyAlignment="1" applyProtection="1">
      <alignment horizontal="left" vertical="center" wrapText="1"/>
      <protection locked="0"/>
    </xf>
    <xf numFmtId="0" fontId="54" fillId="8" borderId="32" xfId="3" applyFont="1" applyFill="1" applyBorder="1" applyAlignment="1" applyProtection="1">
      <alignment horizontal="left" vertical="center" wrapText="1"/>
      <protection locked="0"/>
    </xf>
    <xf numFmtId="0" fontId="54" fillId="8" borderId="31" xfId="3" applyFont="1" applyFill="1" applyBorder="1" applyAlignment="1" applyProtection="1">
      <alignment horizontal="left" vertical="center" wrapText="1"/>
      <protection locked="0"/>
    </xf>
    <xf numFmtId="184" fontId="54" fillId="0" borderId="30" xfId="3" applyNumberFormat="1" applyFont="1" applyBorder="1" applyAlignment="1" applyProtection="1">
      <alignment horizontal="right" vertical="center"/>
      <protection locked="0"/>
    </xf>
    <xf numFmtId="184" fontId="54" fillId="0" borderId="2" xfId="3" applyNumberFormat="1" applyFont="1" applyBorder="1" applyAlignment="1" applyProtection="1">
      <alignment horizontal="right" vertical="center"/>
      <protection locked="0"/>
    </xf>
    <xf numFmtId="0" fontId="54" fillId="0" borderId="30" xfId="3" applyFont="1" applyBorder="1" applyAlignment="1" applyProtection="1">
      <alignment horizontal="center" vertical="center"/>
      <protection locked="0"/>
    </xf>
    <xf numFmtId="0" fontId="54" fillId="0" borderId="2" xfId="3" applyFont="1" applyBorder="1" applyAlignment="1" applyProtection="1">
      <alignment horizontal="center" vertical="center"/>
      <protection locked="0"/>
    </xf>
    <xf numFmtId="183" fontId="54" fillId="5" borderId="30" xfId="3" applyNumberFormat="1" applyFont="1" applyFill="1" applyBorder="1" applyAlignment="1">
      <alignment horizontal="right" vertical="center"/>
    </xf>
    <xf numFmtId="183" fontId="54" fillId="5" borderId="2" xfId="3" applyNumberFormat="1" applyFont="1" applyFill="1" applyBorder="1" applyAlignment="1">
      <alignment horizontal="right" vertical="center"/>
    </xf>
    <xf numFmtId="182" fontId="54" fillId="0" borderId="30" xfId="3" applyNumberFormat="1" applyFont="1" applyBorder="1" applyAlignment="1" applyProtection="1">
      <alignment horizontal="right" vertical="center"/>
      <protection locked="0"/>
    </xf>
    <xf numFmtId="182" fontId="54" fillId="0" borderId="2" xfId="3" applyNumberFormat="1" applyFont="1" applyBorder="1" applyAlignment="1" applyProtection="1">
      <alignment horizontal="right" vertical="center"/>
      <protection locked="0"/>
    </xf>
    <xf numFmtId="181" fontId="54" fillId="5" borderId="17" xfId="3" applyNumberFormat="1" applyFont="1" applyFill="1" applyBorder="1" applyAlignment="1">
      <alignment horizontal="right" vertical="center"/>
    </xf>
    <xf numFmtId="181" fontId="54" fillId="5" borderId="5" xfId="3" applyNumberFormat="1" applyFont="1" applyFill="1" applyBorder="1" applyAlignment="1">
      <alignment horizontal="right" vertical="center"/>
    </xf>
    <xf numFmtId="181" fontId="54" fillId="5" borderId="6" xfId="3" applyNumberFormat="1" applyFont="1" applyFill="1" applyBorder="1" applyAlignment="1">
      <alignment horizontal="right" vertical="center"/>
    </xf>
    <xf numFmtId="181" fontId="54" fillId="5" borderId="11" xfId="3" applyNumberFormat="1" applyFont="1" applyFill="1" applyBorder="1" applyAlignment="1">
      <alignment horizontal="right" vertical="center"/>
    </xf>
    <xf numFmtId="181" fontId="54" fillId="5" borderId="3" xfId="3" applyNumberFormat="1" applyFont="1" applyFill="1" applyBorder="1" applyAlignment="1">
      <alignment horizontal="right" vertical="center"/>
    </xf>
    <xf numFmtId="181" fontId="54" fillId="5" borderId="4" xfId="3" applyNumberFormat="1" applyFont="1" applyFill="1" applyBorder="1" applyAlignment="1">
      <alignment horizontal="right" vertical="center"/>
    </xf>
    <xf numFmtId="0" fontId="54" fillId="0" borderId="11" xfId="3" applyFont="1" applyBorder="1" applyAlignment="1" applyProtection="1">
      <alignment horizontal="left" vertical="center" wrapText="1"/>
      <protection locked="0"/>
    </xf>
    <xf numFmtId="0" fontId="54" fillId="0" borderId="3" xfId="3" applyFont="1" applyBorder="1" applyAlignment="1" applyProtection="1">
      <alignment horizontal="left" vertical="center" wrapText="1"/>
      <protection locked="0"/>
    </xf>
    <xf numFmtId="0" fontId="54" fillId="0" borderId="4" xfId="3" applyFont="1" applyBorder="1" applyAlignment="1" applyProtection="1">
      <alignment horizontal="left" vertical="center" wrapText="1"/>
      <protection locked="0"/>
    </xf>
    <xf numFmtId="182" fontId="54" fillId="5" borderId="30" xfId="3" applyNumberFormat="1" applyFont="1" applyFill="1" applyBorder="1" applyAlignment="1">
      <alignment horizontal="right" vertical="center"/>
    </xf>
    <xf numFmtId="182" fontId="54" fillId="5" borderId="2" xfId="3" applyNumberFormat="1" applyFont="1" applyFill="1" applyBorder="1" applyAlignment="1">
      <alignment horizontal="right" vertical="center"/>
    </xf>
    <xf numFmtId="181" fontId="54" fillId="5" borderId="17" xfId="5" applyNumberFormat="1" applyFont="1" applyFill="1" applyBorder="1" applyAlignment="1" applyProtection="1">
      <alignment horizontal="right" vertical="center"/>
    </xf>
    <xf numFmtId="181" fontId="54" fillId="5" borderId="5" xfId="5" applyNumberFormat="1" applyFont="1" applyFill="1" applyBorder="1" applyAlignment="1" applyProtection="1">
      <alignment horizontal="right" vertical="center"/>
    </xf>
    <xf numFmtId="181" fontId="54" fillId="5" borderId="6" xfId="5" applyNumberFormat="1" applyFont="1" applyFill="1" applyBorder="1" applyAlignment="1" applyProtection="1">
      <alignment horizontal="right" vertical="center"/>
    </xf>
    <xf numFmtId="181" fontId="54" fillId="5" borderId="11" xfId="5" applyNumberFormat="1" applyFont="1" applyFill="1" applyBorder="1" applyAlignment="1" applyProtection="1">
      <alignment horizontal="right" vertical="center"/>
    </xf>
    <xf numFmtId="181" fontId="54" fillId="5" borderId="3" xfId="5" applyNumberFormat="1" applyFont="1" applyFill="1" applyBorder="1" applyAlignment="1" applyProtection="1">
      <alignment horizontal="right" vertical="center"/>
    </xf>
    <xf numFmtId="181" fontId="54" fillId="5" borderId="4" xfId="5" applyNumberFormat="1" applyFont="1" applyFill="1" applyBorder="1" applyAlignment="1" applyProtection="1">
      <alignment horizontal="right" vertical="center"/>
    </xf>
    <xf numFmtId="0" fontId="54" fillId="0" borderId="23" xfId="3" applyFont="1" applyBorder="1" applyAlignment="1" applyProtection="1">
      <alignment horizontal="left" vertical="center" wrapText="1"/>
      <protection locked="0"/>
    </xf>
    <xf numFmtId="0" fontId="54" fillId="0" borderId="22" xfId="3" applyFont="1" applyBorder="1" applyAlignment="1" applyProtection="1">
      <alignment horizontal="left" vertical="center" wrapText="1"/>
      <protection locked="0"/>
    </xf>
    <xf numFmtId="0" fontId="54" fillId="0" borderId="36" xfId="3" applyFont="1" applyBorder="1" applyAlignment="1" applyProtection="1">
      <alignment horizontal="left" vertical="center" wrapText="1"/>
      <protection locked="0"/>
    </xf>
    <xf numFmtId="184" fontId="54" fillId="0" borderId="30" xfId="3" applyNumberFormat="1" applyFont="1" applyBorder="1" applyProtection="1">
      <alignment vertical="center"/>
      <protection locked="0"/>
    </xf>
    <xf numFmtId="184" fontId="54" fillId="0" borderId="2" xfId="3" applyNumberFormat="1" applyFont="1" applyBorder="1" applyProtection="1">
      <alignment vertical="center"/>
      <protection locked="0"/>
    </xf>
    <xf numFmtId="182" fontId="54" fillId="0" borderId="30" xfId="3" applyNumberFormat="1" applyFont="1" applyBorder="1" applyProtection="1">
      <alignment vertical="center"/>
      <protection locked="0"/>
    </xf>
    <xf numFmtId="182" fontId="54" fillId="0" borderId="2" xfId="3" applyNumberFormat="1" applyFont="1" applyBorder="1" applyProtection="1">
      <alignment vertical="center"/>
      <protection locked="0"/>
    </xf>
    <xf numFmtId="0" fontId="54" fillId="0" borderId="30" xfId="3" applyFont="1" applyBorder="1" applyAlignment="1">
      <alignment horizontal="center" vertical="center"/>
    </xf>
    <xf numFmtId="0" fontId="54" fillId="0" borderId="40" xfId="3" applyFont="1" applyBorder="1" applyAlignment="1">
      <alignment horizontal="center" vertical="center"/>
    </xf>
    <xf numFmtId="0" fontId="54" fillId="0" borderId="2" xfId="3" applyFont="1" applyBorder="1" applyAlignment="1">
      <alignment horizontal="center" vertical="center"/>
    </xf>
    <xf numFmtId="0" fontId="54" fillId="8" borderId="17" xfId="3" applyFont="1" applyFill="1" applyBorder="1" applyAlignment="1" applyProtection="1">
      <alignment horizontal="left" vertical="center" wrapText="1"/>
      <protection locked="0"/>
    </xf>
    <xf numFmtId="0" fontId="54" fillId="8" borderId="5" xfId="3" applyFont="1" applyFill="1" applyBorder="1" applyAlignment="1" applyProtection="1">
      <alignment horizontal="left" vertical="center" wrapText="1"/>
      <protection locked="0"/>
    </xf>
    <xf numFmtId="0" fontId="54" fillId="8" borderId="6" xfId="3" applyFont="1" applyFill="1" applyBorder="1" applyAlignment="1" applyProtection="1">
      <alignment horizontal="left" vertical="center" wrapText="1"/>
      <protection locked="0"/>
    </xf>
    <xf numFmtId="184" fontId="54" fillId="0" borderId="30" xfId="5" applyNumberFormat="1" applyFont="1" applyFill="1" applyBorder="1" applyAlignment="1" applyProtection="1">
      <alignment vertical="center"/>
      <protection locked="0"/>
    </xf>
    <xf numFmtId="184" fontId="54" fillId="0" borderId="40" xfId="5" applyNumberFormat="1" applyFont="1" applyFill="1" applyBorder="1" applyAlignment="1" applyProtection="1">
      <alignment vertical="center"/>
      <protection locked="0"/>
    </xf>
    <xf numFmtId="184" fontId="54" fillId="0" borderId="2" xfId="5" applyNumberFormat="1" applyFont="1" applyFill="1" applyBorder="1" applyAlignment="1" applyProtection="1">
      <alignment vertical="center"/>
      <protection locked="0"/>
    </xf>
    <xf numFmtId="0" fontId="54" fillId="0" borderId="40" xfId="3" applyFont="1" applyBorder="1" applyAlignment="1" applyProtection="1">
      <alignment horizontal="center" vertical="center"/>
      <protection locked="0"/>
    </xf>
    <xf numFmtId="182" fontId="54" fillId="5" borderId="30" xfId="3" applyNumberFormat="1" applyFont="1" applyFill="1" applyBorder="1">
      <alignment vertical="center"/>
    </xf>
    <xf numFmtId="182" fontId="54" fillId="5" borderId="40" xfId="3" applyNumberFormat="1" applyFont="1" applyFill="1" applyBorder="1">
      <alignment vertical="center"/>
    </xf>
    <xf numFmtId="182" fontId="54" fillId="5" borderId="2" xfId="3" applyNumberFormat="1" applyFont="1" applyFill="1" applyBorder="1">
      <alignment vertical="center"/>
    </xf>
    <xf numFmtId="182" fontId="54" fillId="0" borderId="40" xfId="3" applyNumberFormat="1" applyFont="1" applyBorder="1" applyProtection="1">
      <alignment vertical="center"/>
      <protection locked="0"/>
    </xf>
    <xf numFmtId="181" fontId="54" fillId="5" borderId="21" xfId="5" applyNumberFormat="1" applyFont="1" applyFill="1" applyBorder="1" applyAlignment="1" applyProtection="1">
      <alignment horizontal="right" vertical="center"/>
    </xf>
    <xf numFmtId="181" fontId="54" fillId="5" borderId="8" xfId="5" applyNumberFormat="1" applyFont="1" applyFill="1" applyBorder="1" applyAlignment="1" applyProtection="1">
      <alignment horizontal="right" vertical="center"/>
    </xf>
    <xf numFmtId="0" fontId="54" fillId="0" borderId="43" xfId="3" applyFont="1" applyBorder="1" applyAlignment="1" applyProtection="1">
      <alignment horizontal="left" vertical="center" wrapText="1"/>
      <protection locked="0"/>
    </xf>
    <xf numFmtId="0" fontId="54" fillId="0" borderId="42" xfId="3" applyFont="1" applyBorder="1" applyAlignment="1" applyProtection="1">
      <alignment horizontal="left" vertical="center" wrapText="1"/>
      <protection locked="0"/>
    </xf>
    <xf numFmtId="0" fontId="54" fillId="0" borderId="41" xfId="3" applyFont="1" applyBorder="1" applyAlignment="1" applyProtection="1">
      <alignment horizontal="left" vertical="center" wrapText="1"/>
      <protection locked="0"/>
    </xf>
    <xf numFmtId="0" fontId="54" fillId="0" borderId="30" xfId="6" applyNumberFormat="1" applyFont="1" applyFill="1" applyBorder="1" applyAlignment="1" applyProtection="1">
      <alignment horizontal="center" vertical="center"/>
      <protection locked="0"/>
    </xf>
    <xf numFmtId="0" fontId="54" fillId="0" borderId="40" xfId="6" applyNumberFormat="1" applyFont="1" applyFill="1" applyBorder="1" applyAlignment="1" applyProtection="1">
      <alignment horizontal="center" vertical="center"/>
      <protection locked="0"/>
    </xf>
    <xf numFmtId="0" fontId="54" fillId="0" borderId="2" xfId="6" applyNumberFormat="1" applyFont="1" applyFill="1" applyBorder="1" applyAlignment="1" applyProtection="1">
      <alignment horizontal="center" vertical="center"/>
      <protection locked="0"/>
    </xf>
    <xf numFmtId="0" fontId="55" fillId="0" borderId="25" xfId="3" applyFont="1" applyBorder="1" applyAlignment="1">
      <alignment horizontal="right" vertical="center"/>
    </xf>
    <xf numFmtId="0" fontId="55" fillId="0" borderId="28" xfId="3" applyFont="1" applyBorder="1" applyAlignment="1">
      <alignment horizontal="right" vertical="center"/>
    </xf>
    <xf numFmtId="0" fontId="55" fillId="0" borderId="24" xfId="3" applyFont="1" applyBorder="1" applyAlignment="1">
      <alignment horizontal="right" vertical="center"/>
    </xf>
    <xf numFmtId="180" fontId="54" fillId="0" borderId="25" xfId="3" applyNumberFormat="1" applyFont="1" applyBorder="1" applyAlignment="1">
      <alignment horizontal="right" vertical="center"/>
    </xf>
    <xf numFmtId="180" fontId="54" fillId="0" borderId="24" xfId="3" applyNumberFormat="1" applyFont="1" applyBorder="1" applyAlignment="1">
      <alignment horizontal="right" vertical="center"/>
    </xf>
    <xf numFmtId="180" fontId="54" fillId="0" borderId="10" xfId="3" applyNumberFormat="1" applyFont="1" applyBorder="1" applyAlignment="1">
      <alignment horizontal="right" vertical="center"/>
    </xf>
    <xf numFmtId="180" fontId="54" fillId="0" borderId="7" xfId="3" applyNumberFormat="1" applyFont="1" applyBorder="1" applyAlignment="1">
      <alignment horizontal="right" vertical="center"/>
    </xf>
    <xf numFmtId="0" fontId="58" fillId="0" borderId="9" xfId="3" applyFont="1" applyBorder="1" applyAlignment="1">
      <alignment horizontal="right" vertical="center"/>
    </xf>
    <xf numFmtId="0" fontId="58" fillId="0" borderId="10" xfId="3" applyFont="1" applyBorder="1" applyAlignment="1">
      <alignment horizontal="right" vertical="center"/>
    </xf>
    <xf numFmtId="0" fontId="54" fillId="0" borderId="10" xfId="5" applyNumberFormat="1" applyFont="1" applyFill="1" applyBorder="1" applyAlignment="1" applyProtection="1">
      <alignment horizontal="right" vertical="center"/>
      <protection locked="0"/>
    </xf>
    <xf numFmtId="0" fontId="54" fillId="0" borderId="7" xfId="5" applyNumberFormat="1" applyFont="1" applyFill="1" applyBorder="1" applyAlignment="1" applyProtection="1">
      <alignment horizontal="right" vertical="center"/>
      <protection locked="0"/>
    </xf>
    <xf numFmtId="0" fontId="54" fillId="0" borderId="17" xfId="3" applyFont="1" applyBorder="1" applyAlignment="1">
      <alignment horizontal="right" vertical="center" wrapText="1"/>
    </xf>
    <xf numFmtId="0" fontId="54" fillId="0" borderId="5" xfId="3" applyFont="1" applyBorder="1" applyAlignment="1">
      <alignment horizontal="right" vertical="center" wrapText="1"/>
    </xf>
    <xf numFmtId="180" fontId="54" fillId="0" borderId="5" xfId="3" applyNumberFormat="1" applyFont="1" applyBorder="1" applyAlignment="1">
      <alignment horizontal="right" vertical="center"/>
    </xf>
    <xf numFmtId="180" fontId="54" fillId="0" borderId="6" xfId="3" applyNumberFormat="1" applyFont="1" applyBorder="1" applyAlignment="1">
      <alignment horizontal="right" vertical="center"/>
    </xf>
    <xf numFmtId="0" fontId="53" fillId="0" borderId="25" xfId="3" applyFont="1" applyBorder="1" applyAlignment="1">
      <alignment horizontal="right" vertical="center" wrapText="1"/>
    </xf>
    <xf numFmtId="0" fontId="53" fillId="0" borderId="28" xfId="3" applyFont="1" applyBorder="1" applyAlignment="1">
      <alignment horizontal="right" vertical="center" wrapText="1"/>
    </xf>
    <xf numFmtId="180" fontId="54" fillId="0" borderId="29" xfId="3" applyNumberFormat="1" applyFont="1" applyBorder="1" applyAlignment="1">
      <alignment horizontal="right" vertical="center"/>
    </xf>
    <xf numFmtId="0" fontId="54" fillId="0" borderId="9" xfId="3" applyFont="1" applyBorder="1" applyAlignment="1">
      <alignment horizontal="right" vertical="center" wrapText="1"/>
    </xf>
    <xf numFmtId="0" fontId="54" fillId="0" borderId="10" xfId="3" applyFont="1" applyBorder="1" applyAlignment="1">
      <alignment horizontal="right" vertical="center" wrapText="1"/>
    </xf>
    <xf numFmtId="0" fontId="54" fillId="0" borderId="9" xfId="5" applyNumberFormat="1" applyFont="1" applyFill="1" applyBorder="1" applyAlignment="1" applyProtection="1">
      <alignment horizontal="right" vertical="center"/>
      <protection locked="0"/>
    </xf>
    <xf numFmtId="180" fontId="54" fillId="0" borderId="27" xfId="3" applyNumberFormat="1" applyFont="1" applyBorder="1" applyAlignment="1">
      <alignment horizontal="right" vertical="center"/>
    </xf>
    <xf numFmtId="180" fontId="54" fillId="0" borderId="26" xfId="3" applyNumberFormat="1" applyFont="1" applyBorder="1" applyAlignment="1">
      <alignment horizontal="right" vertical="center"/>
    </xf>
    <xf numFmtId="0" fontId="54" fillId="0" borderId="25" xfId="3" applyFont="1" applyBorder="1" applyAlignment="1">
      <alignment horizontal="right" vertical="center" wrapText="1"/>
    </xf>
    <xf numFmtId="0" fontId="54" fillId="0" borderId="28" xfId="3" applyFont="1" applyBorder="1" applyAlignment="1">
      <alignment horizontal="right" vertical="center" wrapText="1"/>
    </xf>
    <xf numFmtId="0" fontId="55" fillId="0" borderId="0" xfId="3" applyFont="1" applyAlignment="1">
      <alignment horizontal="left" vertical="center"/>
    </xf>
    <xf numFmtId="0" fontId="54" fillId="0" borderId="1" xfId="3" applyFont="1" applyBorder="1" applyAlignment="1">
      <alignment horizontal="center" vertical="center"/>
    </xf>
    <xf numFmtId="0" fontId="54" fillId="0" borderId="33" xfId="3" applyFont="1" applyBorder="1" applyAlignment="1">
      <alignment horizontal="center" vertical="center"/>
    </xf>
    <xf numFmtId="0" fontId="54" fillId="0" borderId="32" xfId="3" applyFont="1" applyBorder="1" applyAlignment="1">
      <alignment horizontal="center" vertical="center"/>
    </xf>
    <xf numFmtId="0" fontId="54" fillId="0" borderId="31" xfId="3" applyFont="1" applyBorder="1" applyAlignment="1">
      <alignment horizontal="center" vertical="center"/>
    </xf>
    <xf numFmtId="0" fontId="54" fillId="0" borderId="33" xfId="3" applyFont="1" applyBorder="1" applyAlignment="1">
      <alignment horizontal="center" vertical="center" wrapText="1"/>
    </xf>
    <xf numFmtId="0" fontId="54" fillId="0" borderId="32" xfId="3" applyFont="1" applyBorder="1" applyAlignment="1">
      <alignment horizontal="center" vertical="center" wrapText="1"/>
    </xf>
    <xf numFmtId="0" fontId="54" fillId="0" borderId="31" xfId="3" applyFont="1" applyBorder="1" applyAlignment="1">
      <alignment horizontal="center" vertical="center" wrapText="1"/>
    </xf>
    <xf numFmtId="0" fontId="54" fillId="0" borderId="11" xfId="3" applyFont="1" applyBorder="1" applyAlignment="1">
      <alignment horizontal="center" vertical="center"/>
    </xf>
    <xf numFmtId="0" fontId="54" fillId="0" borderId="3" xfId="3" applyFont="1" applyBorder="1" applyAlignment="1">
      <alignment horizontal="center" vertical="center"/>
    </xf>
    <xf numFmtId="0" fontId="54" fillId="0" borderId="4" xfId="3" applyFont="1" applyBorder="1" applyAlignment="1">
      <alignment horizontal="center" vertical="center"/>
    </xf>
    <xf numFmtId="49" fontId="54" fillId="0" borderId="11" xfId="3" applyNumberFormat="1" applyFont="1" applyBorder="1" applyAlignment="1">
      <alignment horizontal="center" vertical="center" wrapText="1"/>
    </xf>
    <xf numFmtId="49" fontId="54" fillId="0" borderId="3" xfId="3" applyNumberFormat="1" applyFont="1" applyBorder="1" applyAlignment="1">
      <alignment horizontal="center" vertical="center" wrapText="1"/>
    </xf>
    <xf numFmtId="49" fontId="54" fillId="0" borderId="4" xfId="3" applyNumberFormat="1" applyFont="1" applyBorder="1" applyAlignment="1">
      <alignment horizontal="center" vertical="center" wrapText="1"/>
    </xf>
    <xf numFmtId="0" fontId="54" fillId="0" borderId="9" xfId="3" applyFont="1" applyBorder="1" applyAlignment="1">
      <alignment horizontal="right" vertical="center"/>
    </xf>
    <xf numFmtId="0" fontId="54" fillId="0" borderId="10" xfId="3" applyFont="1" applyBorder="1" applyAlignment="1">
      <alignment horizontal="right" vertical="center"/>
    </xf>
    <xf numFmtId="180" fontId="54" fillId="0" borderId="9" xfId="3" applyNumberFormat="1" applyFont="1" applyBorder="1" applyAlignment="1">
      <alignment horizontal="right" vertical="center"/>
    </xf>
    <xf numFmtId="0" fontId="53" fillId="0" borderId="0" xfId="3" applyFont="1" applyAlignment="1">
      <alignment horizontal="center" vertical="center"/>
    </xf>
    <xf numFmtId="0" fontId="54" fillId="0" borderId="1" xfId="3" applyFont="1" applyBorder="1" applyAlignment="1">
      <alignment horizontal="right" vertical="center" wrapText="1"/>
    </xf>
    <xf numFmtId="182" fontId="54" fillId="0" borderId="1" xfId="3" applyNumberFormat="1" applyFont="1" applyBorder="1" applyAlignment="1">
      <alignment horizontal="right" vertical="center"/>
    </xf>
    <xf numFmtId="0" fontId="54" fillId="0" borderId="1" xfId="5" applyNumberFormat="1" applyFont="1" applyFill="1" applyBorder="1" applyAlignment="1" applyProtection="1">
      <alignment horizontal="right" vertical="center"/>
      <protection locked="0"/>
    </xf>
    <xf numFmtId="0" fontId="54" fillId="0" borderId="30" xfId="3" applyFont="1" applyBorder="1" applyAlignment="1">
      <alignment horizontal="right" vertical="center" wrapText="1"/>
    </xf>
    <xf numFmtId="182" fontId="54" fillId="0" borderId="30" xfId="3" applyNumberFormat="1" applyFont="1" applyBorder="1" applyAlignment="1">
      <alignment horizontal="right" vertical="center"/>
    </xf>
    <xf numFmtId="0" fontId="54" fillId="0" borderId="39" xfId="3" applyFont="1" applyBorder="1" applyAlignment="1">
      <alignment horizontal="right" vertical="center" wrapText="1"/>
    </xf>
    <xf numFmtId="0" fontId="54" fillId="0" borderId="35" xfId="3" applyFont="1" applyBorder="1" applyAlignment="1">
      <alignment horizontal="right" vertical="center" wrapText="1"/>
    </xf>
    <xf numFmtId="0" fontId="54" fillId="0" borderId="38" xfId="3" applyFont="1" applyBorder="1" applyAlignment="1">
      <alignment horizontal="right" vertical="center" wrapText="1"/>
    </xf>
    <xf numFmtId="0" fontId="54" fillId="0" borderId="29" xfId="3" applyFont="1" applyBorder="1" applyAlignment="1">
      <alignment horizontal="right" vertical="center" wrapText="1"/>
    </xf>
    <xf numFmtId="182" fontId="54" fillId="0" borderId="38" xfId="3" applyNumberFormat="1" applyFont="1" applyBorder="1" applyAlignment="1">
      <alignment horizontal="right" vertical="center"/>
    </xf>
    <xf numFmtId="182" fontId="54" fillId="0" borderId="37" xfId="3" applyNumberFormat="1" applyFont="1" applyBorder="1" applyAlignment="1">
      <alignment horizontal="right" vertical="center"/>
    </xf>
    <xf numFmtId="0" fontId="54" fillId="0" borderId="17" xfId="3" applyFont="1" applyBorder="1" applyAlignment="1">
      <alignment horizontal="center" vertical="center"/>
    </xf>
    <xf numFmtId="0" fontId="54" fillId="0" borderId="5" xfId="3" applyFont="1" applyBorder="1" applyAlignment="1">
      <alignment horizontal="center" vertical="center"/>
    </xf>
    <xf numFmtId="0" fontId="54" fillId="0" borderId="6" xfId="3" applyFont="1" applyBorder="1" applyAlignment="1">
      <alignment horizontal="center" vertical="center"/>
    </xf>
    <xf numFmtId="0" fontId="54" fillId="0" borderId="44" xfId="3" applyFont="1" applyBorder="1" applyAlignment="1">
      <alignment horizontal="center" vertical="center"/>
    </xf>
    <xf numFmtId="0" fontId="54" fillId="0" borderId="40" xfId="3" applyFont="1" applyBorder="1" applyAlignment="1">
      <alignment horizontal="center" vertical="center" wrapText="1"/>
    </xf>
    <xf numFmtId="0" fontId="54" fillId="0" borderId="44" xfId="3" applyFont="1" applyBorder="1" applyAlignment="1">
      <alignment horizontal="center" vertical="center" wrapText="1"/>
    </xf>
    <xf numFmtId="0" fontId="54" fillId="0" borderId="17" xfId="3" applyFont="1" applyBorder="1" applyAlignment="1">
      <alignment horizontal="center" vertical="center" wrapText="1"/>
    </xf>
    <xf numFmtId="0" fontId="54" fillId="0" borderId="6" xfId="3" applyFont="1" applyBorder="1" applyAlignment="1">
      <alignment horizontal="center" vertical="center" wrapText="1"/>
    </xf>
    <xf numFmtId="0" fontId="54" fillId="0" borderId="20" xfId="3" applyFont="1" applyBorder="1" applyAlignment="1">
      <alignment horizontal="center" vertical="center" wrapText="1"/>
    </xf>
    <xf numFmtId="0" fontId="54" fillId="0" borderId="18" xfId="3" applyFont="1" applyBorder="1" applyAlignment="1">
      <alignment horizontal="center" vertical="center" wrapText="1"/>
    </xf>
    <xf numFmtId="0" fontId="54" fillId="0" borderId="43" xfId="3" applyFont="1" applyBorder="1" applyAlignment="1">
      <alignment horizontal="center" vertical="center"/>
    </xf>
    <xf numFmtId="0" fontId="54" fillId="0" borderId="42" xfId="3" applyFont="1" applyBorder="1" applyAlignment="1">
      <alignment horizontal="center" vertical="center"/>
    </xf>
    <xf numFmtId="0" fontId="54" fillId="0" borderId="41" xfId="3" applyFont="1" applyBorder="1" applyAlignment="1">
      <alignment horizontal="center" vertical="center"/>
    </xf>
    <xf numFmtId="49" fontId="54" fillId="0" borderId="23" xfId="3" applyNumberFormat="1" applyFont="1" applyBorder="1" applyAlignment="1">
      <alignment horizontal="center" vertical="center" wrapText="1"/>
    </xf>
    <xf numFmtId="49" fontId="54" fillId="0" borderId="36" xfId="3" applyNumberFormat="1" applyFont="1" applyBorder="1" applyAlignment="1">
      <alignment horizontal="center" vertical="center" wrapText="1"/>
    </xf>
    <xf numFmtId="177" fontId="68" fillId="0" borderId="9" xfId="4" applyNumberFormat="1" applyFont="1" applyBorder="1" applyAlignment="1">
      <alignment horizontal="left" vertical="center"/>
    </xf>
    <xf numFmtId="177" fontId="68" fillId="0" borderId="10" xfId="4" applyNumberFormat="1" applyFont="1" applyBorder="1" applyAlignment="1">
      <alignment horizontal="left" vertical="center"/>
    </xf>
    <xf numFmtId="177" fontId="68" fillId="0" borderId="7" xfId="4" applyNumberFormat="1" applyFont="1" applyBorder="1" applyAlignment="1">
      <alignment horizontal="left" vertical="center"/>
    </xf>
    <xf numFmtId="0" fontId="48" fillId="0" borderId="0" xfId="4" applyFont="1" applyAlignment="1">
      <alignment horizontal="left" vertical="center" wrapText="1"/>
    </xf>
    <xf numFmtId="0" fontId="61" fillId="6" borderId="17" xfId="4" applyFont="1" applyFill="1" applyBorder="1" applyAlignment="1">
      <alignment horizontal="left" vertical="top" wrapText="1"/>
    </xf>
    <xf numFmtId="0" fontId="53" fillId="6" borderId="5" xfId="4" applyFont="1" applyFill="1" applyBorder="1" applyAlignment="1">
      <alignment horizontal="left" vertical="top" wrapText="1"/>
    </xf>
    <xf numFmtId="177" fontId="31" fillId="0" borderId="9" xfId="0" applyNumberFormat="1" applyFont="1" applyBorder="1" applyAlignment="1" applyProtection="1">
      <alignment horizontal="left" vertical="center" wrapText="1"/>
    </xf>
    <xf numFmtId="177" fontId="31" fillId="0" borderId="10" xfId="0" applyNumberFormat="1" applyFont="1" applyBorder="1" applyAlignment="1" applyProtection="1">
      <alignment horizontal="left" vertical="center" wrapText="1"/>
    </xf>
    <xf numFmtId="177" fontId="31" fillId="0" borderId="7" xfId="0" applyNumberFormat="1" applyFont="1" applyBorder="1" applyAlignment="1" applyProtection="1">
      <alignment horizontal="left" vertical="center" wrapText="1"/>
    </xf>
    <xf numFmtId="0" fontId="32" fillId="0" borderId="9" xfId="0" applyFont="1" applyBorder="1" applyAlignment="1" applyProtection="1">
      <alignment horizontal="center" vertical="center"/>
    </xf>
    <xf numFmtId="0" fontId="32" fillId="0" borderId="10" xfId="0" applyFont="1" applyBorder="1" applyAlignment="1" applyProtection="1">
      <alignment horizontal="center" vertical="center"/>
    </xf>
    <xf numFmtId="0" fontId="32" fillId="0" borderId="7" xfId="0" applyFont="1" applyBorder="1" applyAlignment="1" applyProtection="1">
      <alignment horizontal="center" vertical="center"/>
    </xf>
    <xf numFmtId="0" fontId="31" fillId="0" borderId="10" xfId="0" applyFont="1" applyBorder="1" applyAlignment="1" applyProtection="1">
      <alignment horizontal="center" vertical="center"/>
    </xf>
    <xf numFmtId="0" fontId="31" fillId="0" borderId="9"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2" fillId="0" borderId="10" xfId="0" applyFont="1" applyBorder="1" applyAlignment="1" applyProtection="1">
      <alignment horizontal="left" vertical="center"/>
    </xf>
    <xf numFmtId="0" fontId="32" fillId="0" borderId="7" xfId="0" applyFont="1" applyBorder="1" applyAlignment="1" applyProtection="1">
      <alignment horizontal="left" vertical="center"/>
    </xf>
    <xf numFmtId="0" fontId="31" fillId="0" borderId="9" xfId="0" applyFont="1" applyBorder="1" applyAlignment="1" applyProtection="1">
      <alignment horizontal="left" vertical="center" wrapText="1"/>
      <protection locked="0"/>
    </xf>
    <xf numFmtId="0" fontId="31" fillId="0" borderId="10"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31" fillId="0" borderId="9" xfId="0" applyFont="1" applyBorder="1" applyAlignment="1" applyProtection="1">
      <alignment horizontal="center" vertical="center"/>
    </xf>
    <xf numFmtId="0" fontId="32" fillId="0" borderId="11" xfId="0" applyFont="1" applyBorder="1" applyAlignment="1" applyProtection="1">
      <alignment horizontal="left" vertical="top" wrapText="1"/>
    </xf>
    <xf numFmtId="0" fontId="32" fillId="0" borderId="3" xfId="0" applyFont="1" applyBorder="1" applyAlignment="1" applyProtection="1">
      <alignment horizontal="left" vertical="top" wrapText="1"/>
    </xf>
    <xf numFmtId="0" fontId="32" fillId="0" borderId="4" xfId="0" applyFont="1" applyBorder="1" applyAlignment="1" applyProtection="1">
      <alignment horizontal="left" vertical="top" wrapText="1"/>
    </xf>
    <xf numFmtId="0" fontId="31" fillId="0" borderId="23" xfId="0" applyFont="1" applyBorder="1" applyAlignment="1" applyProtection="1">
      <alignment horizontal="center" vertical="center" wrapText="1"/>
    </xf>
    <xf numFmtId="0" fontId="31" fillId="0" borderId="22" xfId="0" applyFont="1" applyBorder="1" applyAlignment="1" applyProtection="1">
      <alignment horizontal="center" vertical="center" wrapText="1"/>
    </xf>
    <xf numFmtId="0" fontId="31" fillId="0" borderId="11"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0" fontId="31" fillId="0" borderId="9" xfId="0" applyFont="1" applyBorder="1" applyAlignment="1" applyProtection="1">
      <alignment horizontal="left" vertical="top" wrapText="1"/>
      <protection locked="0"/>
    </xf>
    <xf numFmtId="0" fontId="31" fillId="0" borderId="10" xfId="0" applyFont="1" applyBorder="1" applyAlignment="1" applyProtection="1">
      <alignment horizontal="left" vertical="top" wrapText="1"/>
      <protection locked="0"/>
    </xf>
    <xf numFmtId="0" fontId="31" fillId="0" borderId="7" xfId="0" applyFont="1" applyBorder="1" applyAlignment="1" applyProtection="1">
      <alignment horizontal="left" vertical="top" wrapText="1"/>
      <protection locked="0"/>
    </xf>
    <xf numFmtId="0" fontId="31" fillId="0" borderId="0" xfId="0" applyFont="1" applyAlignment="1" applyProtection="1">
      <alignment horizontal="left" vertical="center" wrapText="1"/>
    </xf>
    <xf numFmtId="0" fontId="31" fillId="0" borderId="17" xfId="0" applyFont="1" applyBorder="1" applyAlignment="1" applyProtection="1">
      <alignment horizontal="left" vertical="top" wrapText="1"/>
    </xf>
    <xf numFmtId="0" fontId="33" fillId="0" borderId="5" xfId="0" applyFont="1" applyBorder="1" applyAlignment="1" applyProtection="1">
      <alignment vertical="center" wrapText="1"/>
    </xf>
    <xf numFmtId="0" fontId="33" fillId="0" borderId="6" xfId="0" applyFont="1" applyBorder="1" applyAlignment="1" applyProtection="1">
      <alignment vertical="center" wrapText="1"/>
    </xf>
    <xf numFmtId="0" fontId="33" fillId="0" borderId="21" xfId="0" applyFont="1" applyBorder="1" applyAlignment="1" applyProtection="1">
      <alignment vertical="center" wrapText="1"/>
    </xf>
    <xf numFmtId="0" fontId="33" fillId="0" borderId="0" xfId="0" applyFont="1" applyAlignment="1" applyProtection="1">
      <alignment vertical="center" wrapText="1"/>
    </xf>
    <xf numFmtId="0" fontId="33" fillId="0" borderId="8" xfId="0" applyFont="1" applyBorder="1" applyAlignment="1" applyProtection="1">
      <alignment vertical="center" wrapText="1"/>
    </xf>
    <xf numFmtId="0" fontId="33" fillId="0" borderId="20" xfId="0" applyFont="1" applyBorder="1" applyAlignment="1" applyProtection="1">
      <alignment vertical="center" wrapText="1"/>
    </xf>
    <xf numFmtId="0" fontId="33" fillId="0" borderId="19" xfId="0" applyFont="1" applyBorder="1" applyAlignment="1" applyProtection="1">
      <alignment vertical="center" wrapText="1"/>
    </xf>
    <xf numFmtId="0" fontId="33" fillId="0" borderId="18" xfId="0" applyFont="1" applyBorder="1" applyAlignment="1" applyProtection="1">
      <alignment vertical="center" wrapText="1"/>
    </xf>
    <xf numFmtId="0" fontId="31" fillId="0" borderId="17" xfId="0" applyFont="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31" fillId="0" borderId="6" xfId="0" applyFont="1" applyBorder="1" applyAlignment="1" applyProtection="1">
      <alignment horizontal="left" vertical="top" wrapText="1"/>
      <protection locked="0"/>
    </xf>
    <xf numFmtId="0" fontId="31" fillId="0" borderId="21" xfId="0"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8" xfId="0" applyFont="1" applyBorder="1" applyAlignment="1" applyProtection="1">
      <alignment horizontal="left" vertical="top" wrapText="1"/>
      <protection locked="0"/>
    </xf>
    <xf numFmtId="0" fontId="31" fillId="0" borderId="20" xfId="0" applyFont="1" applyBorder="1" applyAlignment="1" applyProtection="1">
      <alignment horizontal="left" vertical="top" wrapText="1"/>
      <protection locked="0"/>
    </xf>
    <xf numFmtId="0" fontId="31" fillId="0" borderId="19" xfId="0" applyFont="1" applyBorder="1" applyAlignment="1" applyProtection="1">
      <alignment horizontal="left" vertical="top" wrapText="1"/>
      <protection locked="0"/>
    </xf>
    <xf numFmtId="0" fontId="31" fillId="0" borderId="18" xfId="0" applyFont="1" applyBorder="1" applyAlignment="1" applyProtection="1">
      <alignment horizontal="left" vertical="top" wrapText="1"/>
      <protection locked="0"/>
    </xf>
    <xf numFmtId="0" fontId="32" fillId="0" borderId="21" xfId="0" applyFont="1" applyBorder="1" applyAlignment="1" applyProtection="1">
      <alignment horizontal="left" vertical="top" wrapText="1"/>
    </xf>
    <xf numFmtId="0" fontId="32" fillId="0" borderId="0" xfId="0" applyFont="1" applyAlignment="1" applyProtection="1">
      <alignment horizontal="left" vertical="top" wrapText="1"/>
    </xf>
    <xf numFmtId="0" fontId="32" fillId="0" borderId="8" xfId="0" applyFont="1" applyBorder="1" applyAlignment="1" applyProtection="1">
      <alignment horizontal="left" vertical="top" wrapText="1"/>
    </xf>
    <xf numFmtId="0" fontId="33" fillId="0" borderId="11" xfId="0" applyFont="1" applyBorder="1" applyAlignment="1" applyProtection="1">
      <alignment vertical="top" wrapText="1"/>
      <protection locked="0"/>
    </xf>
    <xf numFmtId="0" fontId="33" fillId="0" borderId="3" xfId="0" applyFont="1" applyBorder="1" applyAlignment="1" applyProtection="1">
      <alignment vertical="top" wrapText="1"/>
      <protection locked="0"/>
    </xf>
    <xf numFmtId="0" fontId="33" fillId="0" borderId="4" xfId="0" applyFont="1" applyBorder="1" applyAlignment="1" applyProtection="1">
      <alignment vertical="top" wrapText="1"/>
      <protection locked="0"/>
    </xf>
    <xf numFmtId="0" fontId="31" fillId="0" borderId="5" xfId="0" applyFont="1" applyBorder="1" applyAlignment="1" applyProtection="1">
      <alignment horizontal="left" vertical="top" wrapText="1"/>
    </xf>
    <xf numFmtId="0" fontId="31" fillId="0" borderId="6" xfId="0" applyFont="1" applyBorder="1" applyAlignment="1" applyProtection="1">
      <alignment horizontal="left" vertical="top" wrapText="1"/>
    </xf>
    <xf numFmtId="0" fontId="31" fillId="0" borderId="11"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4" xfId="0" applyFont="1" applyBorder="1" applyAlignment="1" applyProtection="1">
      <alignment horizontal="left" vertical="top" wrapText="1"/>
      <protection locked="0"/>
    </xf>
    <xf numFmtId="0" fontId="33" fillId="0" borderId="11" xfId="0" applyFont="1" applyBorder="1" applyAlignment="1" applyProtection="1">
      <alignment horizontal="left" vertical="top" wrapText="1"/>
      <protection locked="0"/>
    </xf>
    <xf numFmtId="0" fontId="33" fillId="0" borderId="3" xfId="0" applyFont="1" applyBorder="1" applyAlignment="1" applyProtection="1">
      <alignment horizontal="left" vertical="top" wrapText="1"/>
      <protection locked="0"/>
    </xf>
    <xf numFmtId="0" fontId="33" fillId="0" borderId="4" xfId="0" applyFont="1" applyBorder="1" applyAlignment="1" applyProtection="1">
      <alignment horizontal="left" vertical="top" wrapText="1"/>
      <protection locked="0"/>
    </xf>
    <xf numFmtId="0" fontId="33" fillId="0" borderId="5" xfId="0" applyFont="1" applyBorder="1" applyProtection="1">
      <alignment vertical="center"/>
    </xf>
    <xf numFmtId="0" fontId="33" fillId="0" borderId="6" xfId="0" applyFont="1" applyBorder="1" applyProtection="1">
      <alignment vertical="center"/>
    </xf>
    <xf numFmtId="0" fontId="31" fillId="0" borderId="21" xfId="0" applyFont="1" applyBorder="1" applyAlignment="1" applyProtection="1">
      <alignment horizontal="left" vertical="top"/>
    </xf>
    <xf numFmtId="0" fontId="33" fillId="0" borderId="0" xfId="0" applyFont="1" applyProtection="1">
      <alignment vertical="center"/>
    </xf>
    <xf numFmtId="0" fontId="33" fillId="0" borderId="8" xfId="0" applyFont="1" applyBorder="1" applyProtection="1">
      <alignment vertical="center"/>
    </xf>
    <xf numFmtId="0" fontId="31" fillId="0" borderId="20" xfId="0" applyFont="1" applyBorder="1" applyAlignment="1" applyProtection="1">
      <alignment horizontal="left" vertical="top"/>
    </xf>
    <xf numFmtId="0" fontId="33" fillId="0" borderId="19" xfId="0" applyFont="1" applyBorder="1" applyProtection="1">
      <alignment vertical="center"/>
    </xf>
    <xf numFmtId="0" fontId="33" fillId="0" borderId="18" xfId="0" applyFont="1" applyBorder="1" applyProtection="1">
      <alignment vertical="center"/>
    </xf>
    <xf numFmtId="0" fontId="31" fillId="0" borderId="11" xfId="0" applyFont="1" applyBorder="1" applyAlignment="1" applyProtection="1">
      <alignment horizontal="center" vertical="center" wrapText="1"/>
    </xf>
    <xf numFmtId="0" fontId="31" fillId="0" borderId="3" xfId="0" applyFont="1" applyBorder="1" applyAlignment="1" applyProtection="1">
      <alignment horizontal="center" vertical="center" wrapText="1"/>
    </xf>
    <xf numFmtId="0" fontId="31" fillId="0" borderId="17" xfId="0" applyFont="1" applyBorder="1" applyAlignment="1" applyProtection="1">
      <alignment horizontal="left" vertical="center"/>
    </xf>
    <xf numFmtId="0" fontId="31" fillId="0" borderId="5" xfId="0" applyFont="1" applyBorder="1" applyAlignment="1" applyProtection="1">
      <alignment horizontal="left" vertical="center"/>
    </xf>
    <xf numFmtId="0" fontId="31" fillId="0" borderId="6" xfId="0" applyFont="1" applyBorder="1" applyAlignment="1" applyProtection="1">
      <alignment horizontal="left" vertical="center"/>
    </xf>
    <xf numFmtId="0" fontId="31" fillId="0" borderId="21" xfId="0" applyFont="1" applyBorder="1" applyAlignment="1" applyProtection="1">
      <alignment horizontal="left" vertical="top" wrapText="1"/>
    </xf>
    <xf numFmtId="0" fontId="31" fillId="0" borderId="0" xfId="0" applyFont="1" applyAlignment="1" applyProtection="1">
      <alignment horizontal="left" vertical="top" wrapText="1"/>
    </xf>
    <xf numFmtId="0" fontId="31" fillId="0" borderId="8" xfId="0" applyFont="1" applyBorder="1" applyAlignment="1" applyProtection="1">
      <alignment horizontal="left" vertical="top" wrapText="1"/>
    </xf>
    <xf numFmtId="0" fontId="31" fillId="0" borderId="20" xfId="0" applyFont="1" applyBorder="1" applyAlignment="1" applyProtection="1">
      <alignment horizontal="left" vertical="top" wrapText="1"/>
    </xf>
    <xf numFmtId="0" fontId="31" fillId="0" borderId="19" xfId="0" applyFont="1" applyBorder="1" applyAlignment="1" applyProtection="1">
      <alignment horizontal="left" vertical="top" wrapText="1"/>
    </xf>
    <xf numFmtId="0" fontId="31" fillId="0" borderId="18" xfId="0" applyFont="1" applyBorder="1" applyAlignment="1" applyProtection="1">
      <alignment horizontal="left" vertical="top" wrapText="1"/>
    </xf>
  </cellXfs>
  <cellStyles count="7">
    <cellStyle name="パーセント 2" xfId="6" xr:uid="{A9AFA80B-1BCB-43F3-ABB9-D330249BB7F1}"/>
    <cellStyle name="ハイパーリンク" xfId="2" builtinId="8"/>
    <cellStyle name="桁区切り 2" xfId="5" xr:uid="{794C727D-FC73-436B-B8D4-534D3407C623}"/>
    <cellStyle name="標準" xfId="0" builtinId="0"/>
    <cellStyle name="標準 2" xfId="1" xr:uid="{2B79F48A-F149-4D82-9653-ACD295F893EA}"/>
    <cellStyle name="標準 2 2" xfId="3" xr:uid="{F45A8C3F-9D0E-424C-9920-1A1C8A2B54E1}"/>
    <cellStyle name="標準 3" xfId="4" xr:uid="{D38EA966-D0DD-4221-9065-D62E4E542838}"/>
  </cellStyles>
  <dxfs count="153">
    <dxf>
      <fill>
        <patternFill>
          <bgColor theme="0" tint="-0.499984740745262"/>
        </patternFill>
      </fill>
    </dxf>
    <dxf>
      <fill>
        <patternFill>
          <bgColor theme="0"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FF00"/>
        </patternFill>
      </fill>
    </dxf>
    <dxf>
      <fill>
        <patternFill>
          <bgColor rgb="FFFFC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patternType="none">
          <bgColor auto="1"/>
        </patternFill>
      </fill>
    </dxf>
    <dxf>
      <numFmt numFmtId="0" formatCode="General"/>
      <fill>
        <patternFill>
          <bgColor rgb="FFFFC000"/>
        </patternFill>
      </fill>
    </dxf>
    <dxf>
      <numFmt numFmtId="0" formatCode="General"/>
      <fill>
        <patternFill>
          <bgColor rgb="FFFFC000"/>
        </patternFill>
      </fill>
    </dxf>
    <dxf>
      <numFmt numFmtId="187" formatCode="General\%"/>
    </dxf>
    <dxf>
      <numFmt numFmtId="188" formatCode="0.00\%"/>
    </dxf>
    <dxf>
      <fill>
        <patternFill>
          <bgColor rgb="FFFFFF00"/>
        </patternFill>
      </fill>
    </dxf>
    <dxf>
      <fill>
        <patternFill patternType="none">
          <bgColor auto="1"/>
        </patternFill>
      </fill>
    </dxf>
    <dxf>
      <fill>
        <patternFill>
          <bgColor theme="1" tint="0.49998474074526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patternType="none">
          <bgColor auto="1"/>
        </patternFill>
      </fill>
    </dxf>
    <dxf>
      <fill>
        <patternFill>
          <bgColor rgb="FFFFFF00"/>
        </patternFill>
      </fill>
    </dxf>
    <dxf>
      <fill>
        <patternFill>
          <bgColor theme="0"/>
        </patternFill>
      </fill>
    </dxf>
    <dxf>
      <fill>
        <patternFill>
          <bgColor rgb="FFFFFF00"/>
        </patternFill>
      </fill>
    </dxf>
    <dxf>
      <fill>
        <patternFill patternType="none">
          <bgColor auto="1"/>
        </patternFill>
      </fill>
    </dxf>
    <dxf>
      <fill>
        <patternFill>
          <bgColor theme="0" tint="-0.499984740745262"/>
        </patternFill>
      </fill>
    </dxf>
    <dxf>
      <numFmt numFmtId="0" formatCode="General"/>
      <fill>
        <patternFill>
          <bgColor rgb="FFFFFF00"/>
        </patternFill>
      </fill>
    </dxf>
    <dxf>
      <fill>
        <patternFill patternType="none">
          <bgColor auto="1"/>
        </patternFill>
      </fill>
    </dxf>
    <dxf>
      <fill>
        <patternFill>
          <bgColor rgb="FFFFFF00"/>
        </patternFill>
      </fill>
    </dxf>
    <dxf>
      <fill>
        <patternFill>
          <bgColor rgb="FFFFC000"/>
        </patternFill>
      </fill>
    </dxf>
    <dxf>
      <numFmt numFmtId="180" formatCode="#,##0_ "/>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numFmt numFmtId="189" formatCode="#,##0_);\(#,##0\)"/>
    </dxf>
    <dxf>
      <numFmt numFmtId="187" formatCode="General\%"/>
    </dxf>
    <dxf>
      <numFmt numFmtId="188" formatCode="0.00\%"/>
    </dxf>
    <dxf>
      <fill>
        <patternFill>
          <bgColor rgb="FFFFC000"/>
        </patternFill>
      </fill>
    </dxf>
    <dxf>
      <fill>
        <patternFill>
          <bgColor rgb="FFFFC000"/>
        </patternFill>
      </fill>
    </dxf>
    <dxf>
      <numFmt numFmtId="190" formatCode="#,##0;[Red]#,##0"/>
      <fill>
        <patternFill patternType="none">
          <bgColor auto="1"/>
        </patternFill>
      </fill>
    </dxf>
    <dxf>
      <fill>
        <patternFill>
          <bgColor rgb="FFFFC000"/>
        </patternFill>
      </fill>
    </dxf>
    <dxf>
      <numFmt numFmtId="190" formatCode="#,##0;[Red]#,##0"/>
      <fill>
        <patternFill patternType="none">
          <bgColor auto="1"/>
        </patternFill>
      </fill>
    </dxf>
    <dxf>
      <numFmt numFmtId="190" formatCode="#,##0;[Red]#,##0"/>
      <fill>
        <patternFill patternType="none">
          <bgColor auto="1"/>
        </patternFill>
      </fill>
    </dxf>
    <dxf>
      <fill>
        <patternFill>
          <bgColor rgb="FFFFC000"/>
        </patternFill>
      </fill>
    </dxf>
    <dxf>
      <fill>
        <patternFill>
          <bgColor rgb="FFFFC000"/>
        </patternFill>
      </fill>
    </dxf>
    <dxf>
      <numFmt numFmtId="190" formatCode="#,##0;[Red]#,##0"/>
      <fill>
        <patternFill patternType="none">
          <bgColor auto="1"/>
        </patternFill>
      </fill>
    </dxf>
    <dxf>
      <numFmt numFmtId="191" formatCode="0_ ;[Red]\-0\ "/>
    </dxf>
    <dxf>
      <numFmt numFmtId="190" formatCode="#,##0;[Red]#,##0"/>
      <fill>
        <patternFill patternType="none">
          <bgColor auto="1"/>
        </patternFill>
      </fill>
    </dxf>
    <dxf>
      <fill>
        <patternFill>
          <bgColor rgb="FFFFC000"/>
        </patternFill>
      </fill>
    </dxf>
    <dxf>
      <numFmt numFmtId="0" formatCode="General"/>
      <fill>
        <patternFill>
          <bgColor rgb="FFFFC000"/>
        </patternFill>
      </fill>
    </dxf>
    <dxf>
      <numFmt numFmtId="180" formatCode="#,##0_ "/>
      <fill>
        <patternFill patternType="none">
          <bgColor auto="1"/>
        </patternFill>
      </fill>
    </dxf>
    <dxf>
      <numFmt numFmtId="0" formatCode="General"/>
      <fill>
        <patternFill>
          <bgColor rgb="FFFFC000"/>
        </patternFill>
      </fill>
    </dxf>
    <dxf>
      <numFmt numFmtId="0" formatCode="General"/>
      <fill>
        <patternFill>
          <bgColor rgb="FFFFC000"/>
        </patternFill>
      </fill>
    </dxf>
    <dxf>
      <numFmt numFmtId="180" formatCode="#,##0_ "/>
      <fill>
        <patternFill patternType="none">
          <bgColor auto="1"/>
        </patternFill>
      </fill>
    </dxf>
    <dxf>
      <numFmt numFmtId="0" formatCode="General"/>
      <fill>
        <patternFill>
          <bgColor rgb="FFFFC000"/>
        </patternFill>
      </fill>
    </dxf>
    <dxf>
      <numFmt numFmtId="0" formatCode="General"/>
      <fill>
        <patternFill>
          <bgColor rgb="FFFFC000"/>
        </patternFill>
      </fill>
    </dxf>
    <dxf>
      <numFmt numFmtId="191" formatCode="0_ ;[Red]\-0\ "/>
    </dxf>
    <dxf>
      <numFmt numFmtId="180" formatCode="#,##0_ "/>
      <fill>
        <patternFill patternType="none">
          <bgColor auto="1"/>
        </patternFill>
      </fill>
    </dxf>
    <dxf>
      <numFmt numFmtId="0" formatCode="General"/>
      <fill>
        <patternFill>
          <bgColor rgb="FFFFC0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ont>
        <color theme="1"/>
      </font>
    </dxf>
    <dxf>
      <fill>
        <patternFill patternType="none">
          <bgColor auto="1"/>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patternType="none">
          <bgColor auto="1"/>
        </patternFill>
      </fill>
    </dxf>
    <dxf>
      <fill>
        <patternFill>
          <bgColor rgb="FFFFC000"/>
        </patternFill>
      </fill>
    </dxf>
    <dxf>
      <fill>
        <patternFill>
          <bgColor rgb="FFFFFF00"/>
        </patternFill>
      </fill>
    </dxf>
    <dxf>
      <fill>
        <patternFill patternType="none">
          <bgColor auto="1"/>
        </patternFill>
      </fill>
    </dxf>
    <dxf>
      <font>
        <color theme="1"/>
      </font>
    </dxf>
    <dxf>
      <fill>
        <patternFill>
          <bgColor theme="0" tint="-0.499984740745262"/>
        </patternFill>
      </fill>
    </dxf>
    <dxf>
      <fill>
        <patternFill>
          <bgColor theme="0" tint="-0.499984740745262"/>
        </patternFill>
      </fill>
    </dxf>
    <dxf>
      <fill>
        <patternFill>
          <bgColor rgb="FFFFC000"/>
        </patternFill>
      </fill>
    </dxf>
    <dxf>
      <fill>
        <patternFill patternType="none">
          <bgColor auto="1"/>
        </patternFill>
      </fill>
    </dxf>
    <dxf>
      <fill>
        <patternFill>
          <bgColor rgb="FFFFFF00"/>
        </patternFill>
      </fill>
    </dxf>
    <dxf>
      <fill>
        <patternFill>
          <bgColor rgb="FFFFC000"/>
        </patternFill>
      </fill>
    </dxf>
    <dxf>
      <fill>
        <patternFill>
          <bgColor rgb="FFFFC000"/>
        </patternFill>
      </fill>
    </dxf>
    <dxf>
      <numFmt numFmtId="192" formatCode="&quot;財団&quot;"/>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theme="0" tint="-0.499984740745262"/>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s>
  <tableStyles count="0" defaultTableStyle="TableStyleMedium2" defaultPivotStyle="PivotStyleLight16"/>
  <colors>
    <mruColors>
      <color rgb="FFFFCCFF"/>
      <color rgb="FFF0720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22" lockText="1" noThreeD="1"/>
</file>

<file path=xl/ctrlProps/ctrlProp2.xml><?xml version="1.0" encoding="utf-8"?>
<formControlPr xmlns="http://schemas.microsoft.com/office/spreadsheetml/2009/9/main" objectType="CheckBox" fmlaLink="$C$22" lockText="1" noThreeD="1"/>
</file>

<file path=xl/ctrlProps/ctrlProp3.xml><?xml version="1.0" encoding="utf-8"?>
<formControlPr xmlns="http://schemas.microsoft.com/office/spreadsheetml/2009/9/main" objectType="CheckBox" fmlaLink="$D$22" lockText="1" noThreeD="1"/>
</file>

<file path=xl/ctrlProps/ctrlProp4.xml><?xml version="1.0" encoding="utf-8"?>
<formControlPr xmlns="http://schemas.microsoft.com/office/spreadsheetml/2009/9/main" objectType="CheckBox" fmlaLink="'実績報告書（様式第10-1号）'!$B$22" lockText="1" noThreeD="1"/>
</file>

<file path=xl/ctrlProps/ctrlProp5.xml><?xml version="1.0" encoding="utf-8"?>
<formControlPr xmlns="http://schemas.microsoft.com/office/spreadsheetml/2009/9/main" objectType="CheckBox" fmlaLink="'実績報告書（様式第10-1号）'!$C$22" lockText="1" noThreeD="1"/>
</file>

<file path=xl/ctrlProps/ctrlProp6.xml><?xml version="1.0" encoding="utf-8"?>
<formControlPr xmlns="http://schemas.microsoft.com/office/spreadsheetml/2009/9/main" objectType="CheckBox" fmlaLink="'実績報告書（様式第10-1号）'!$D$22"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11" Type="http://schemas.openxmlformats.org/officeDocument/2006/relationships/image" Target="../media/image25.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1</xdr:col>
      <xdr:colOff>228599</xdr:colOff>
      <xdr:row>15</xdr:row>
      <xdr:rowOff>38238</xdr:rowOff>
    </xdr:from>
    <xdr:to>
      <xdr:col>2</xdr:col>
      <xdr:colOff>77717</xdr:colOff>
      <xdr:row>17</xdr:row>
      <xdr:rowOff>210239</xdr:rowOff>
    </xdr:to>
    <xdr:sp macro="" textlink="">
      <xdr:nvSpPr>
        <xdr:cNvPr id="3" name="左中かっこ 2">
          <a:extLst>
            <a:ext uri="{FF2B5EF4-FFF2-40B4-BE49-F238E27FC236}">
              <a16:creationId xmlns:a16="http://schemas.microsoft.com/office/drawing/2014/main" id="{E023913A-0B0B-DE14-DEF0-15C84A346305}"/>
            </a:ext>
          </a:extLst>
        </xdr:cNvPr>
        <xdr:cNvSpPr/>
      </xdr:nvSpPr>
      <xdr:spPr>
        <a:xfrm>
          <a:off x="523874" y="4324488"/>
          <a:ext cx="144393" cy="648251"/>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34</xdr:col>
      <xdr:colOff>6557</xdr:colOff>
      <xdr:row>0</xdr:row>
      <xdr:rowOff>98260</xdr:rowOff>
    </xdr:from>
    <xdr:to>
      <xdr:col>43</xdr:col>
      <xdr:colOff>235323</xdr:colOff>
      <xdr:row>1</xdr:row>
      <xdr:rowOff>136126</xdr:rowOff>
    </xdr:to>
    <xdr:sp macro="" textlink="">
      <xdr:nvSpPr>
        <xdr:cNvPr id="4" name="テキスト ボックス 3">
          <a:extLst>
            <a:ext uri="{FF2B5EF4-FFF2-40B4-BE49-F238E27FC236}">
              <a16:creationId xmlns:a16="http://schemas.microsoft.com/office/drawing/2014/main" id="{0265FA5E-DB34-4F5C-B3E2-EFF90A04123A}"/>
            </a:ext>
          </a:extLst>
        </xdr:cNvPr>
        <xdr:cNvSpPr txBox="1"/>
      </xdr:nvSpPr>
      <xdr:spPr>
        <a:xfrm>
          <a:off x="10540086" y="98260"/>
          <a:ext cx="2850943" cy="40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■実績報告　提出書類について</a:t>
          </a:r>
        </a:p>
      </xdr:txBody>
    </xdr:sp>
    <xdr:clientData/>
  </xdr:twoCellAnchor>
  <xdr:twoCellAnchor editAs="oneCell">
    <xdr:from>
      <xdr:col>78</xdr:col>
      <xdr:colOff>17319</xdr:colOff>
      <xdr:row>3</xdr:row>
      <xdr:rowOff>163230</xdr:rowOff>
    </xdr:from>
    <xdr:to>
      <xdr:col>88</xdr:col>
      <xdr:colOff>588066</xdr:colOff>
      <xdr:row>4</xdr:row>
      <xdr:rowOff>143979</xdr:rowOff>
    </xdr:to>
    <xdr:pic>
      <xdr:nvPicPr>
        <xdr:cNvPr id="8" name="図 7">
          <a:extLst>
            <a:ext uri="{FF2B5EF4-FFF2-40B4-BE49-F238E27FC236}">
              <a16:creationId xmlns:a16="http://schemas.microsoft.com/office/drawing/2014/main" id="{138300A1-5FB8-46AC-A8CD-972126ABDAF3}"/>
            </a:ext>
          </a:extLst>
        </xdr:cNvPr>
        <xdr:cNvPicPr>
          <a:picLocks noChangeAspect="1"/>
        </xdr:cNvPicPr>
      </xdr:nvPicPr>
      <xdr:blipFill rotWithShape="1">
        <a:blip xmlns:r="http://schemas.openxmlformats.org/officeDocument/2006/relationships" r:embed="rId1"/>
        <a:srcRect l="-1" t="60" r="465" b="98923"/>
        <a:stretch>
          <a:fillRect/>
        </a:stretch>
      </xdr:blipFill>
      <xdr:spPr>
        <a:xfrm>
          <a:off x="33164319" y="1074317"/>
          <a:ext cx="7114008" cy="242617"/>
        </a:xfrm>
        <a:prstGeom prst="rect">
          <a:avLst/>
        </a:prstGeom>
      </xdr:spPr>
    </xdr:pic>
    <xdr:clientData/>
  </xdr:twoCellAnchor>
  <xdr:twoCellAnchor editAs="oneCell">
    <xdr:from>
      <xdr:col>78</xdr:col>
      <xdr:colOff>0</xdr:colOff>
      <xdr:row>12</xdr:row>
      <xdr:rowOff>0</xdr:rowOff>
    </xdr:from>
    <xdr:to>
      <xdr:col>79</xdr:col>
      <xdr:colOff>6350</xdr:colOff>
      <xdr:row>13</xdr:row>
      <xdr:rowOff>6350</xdr:rowOff>
    </xdr:to>
    <xdr:pic>
      <xdr:nvPicPr>
        <xdr:cNvPr id="11" name="図 10">
          <a:extLst>
            <a:ext uri="{FF2B5EF4-FFF2-40B4-BE49-F238E27FC236}">
              <a16:creationId xmlns:a16="http://schemas.microsoft.com/office/drawing/2014/main" id="{01EA4EE4-F35F-C241-2E64-CC94E5424C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12100" y="3556000"/>
          <a:ext cx="666750" cy="27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12</xdr:row>
      <xdr:rowOff>0</xdr:rowOff>
    </xdr:from>
    <xdr:to>
      <xdr:col>79</xdr:col>
      <xdr:colOff>9525</xdr:colOff>
      <xdr:row>13</xdr:row>
      <xdr:rowOff>9525</xdr:rowOff>
    </xdr:to>
    <xdr:pic>
      <xdr:nvPicPr>
        <xdr:cNvPr id="12" name="図 11">
          <a:extLst>
            <a:ext uri="{FF2B5EF4-FFF2-40B4-BE49-F238E27FC236}">
              <a16:creationId xmlns:a16="http://schemas.microsoft.com/office/drawing/2014/main" id="{6FC0DC71-14EC-657B-AA31-42AE73084B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12100" y="3556000"/>
          <a:ext cx="666750" cy="27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66</xdr:col>
      <xdr:colOff>534472</xdr:colOff>
      <xdr:row>3</xdr:row>
      <xdr:rowOff>145676</xdr:rowOff>
    </xdr:from>
    <xdr:to>
      <xdr:col>77</xdr:col>
      <xdr:colOff>418677</xdr:colOff>
      <xdr:row>4</xdr:row>
      <xdr:rowOff>116720</xdr:rowOff>
    </xdr:to>
    <xdr:pic>
      <xdr:nvPicPr>
        <xdr:cNvPr id="7" name="図 6">
          <a:extLst>
            <a:ext uri="{FF2B5EF4-FFF2-40B4-BE49-F238E27FC236}">
              <a16:creationId xmlns:a16="http://schemas.microsoft.com/office/drawing/2014/main" id="{D54EFBDA-0717-4FD3-A3A6-3BB4E76EF166}"/>
            </a:ext>
          </a:extLst>
        </xdr:cNvPr>
        <xdr:cNvPicPr>
          <a:picLocks noChangeAspect="1"/>
        </xdr:cNvPicPr>
      </xdr:nvPicPr>
      <xdr:blipFill rotWithShape="1">
        <a:blip xmlns:r="http://schemas.openxmlformats.org/officeDocument/2006/relationships" r:embed="rId1"/>
        <a:srcRect l="-1" t="85" r="905" b="99005"/>
        <a:stretch>
          <a:fillRect/>
        </a:stretch>
      </xdr:blipFill>
      <xdr:spPr>
        <a:xfrm>
          <a:off x="25568413" y="1042147"/>
          <a:ext cx="7156823" cy="239985"/>
        </a:xfrm>
        <a:prstGeom prst="rect">
          <a:avLst/>
        </a:prstGeom>
      </xdr:spPr>
    </xdr:pic>
    <xdr:clientData/>
  </xdr:twoCellAnchor>
  <xdr:twoCellAnchor editAs="oneCell">
    <xdr:from>
      <xdr:col>34</xdr:col>
      <xdr:colOff>50799</xdr:colOff>
      <xdr:row>3</xdr:row>
      <xdr:rowOff>190500</xdr:rowOff>
    </xdr:from>
    <xdr:to>
      <xdr:col>55</xdr:col>
      <xdr:colOff>126662</xdr:colOff>
      <xdr:row>15</xdr:row>
      <xdr:rowOff>107085</xdr:rowOff>
    </xdr:to>
    <xdr:pic>
      <xdr:nvPicPr>
        <xdr:cNvPr id="10" name="図 9">
          <a:extLst>
            <a:ext uri="{FF2B5EF4-FFF2-40B4-BE49-F238E27FC236}">
              <a16:creationId xmlns:a16="http://schemas.microsoft.com/office/drawing/2014/main" id="{A8510FBE-EDAB-ECCD-F6E6-D11BDA9E2946}"/>
            </a:ext>
          </a:extLst>
        </xdr:cNvPr>
        <xdr:cNvPicPr>
          <a:picLocks noChangeAspect="1"/>
        </xdr:cNvPicPr>
      </xdr:nvPicPr>
      <xdr:blipFill>
        <a:blip xmlns:r="http://schemas.openxmlformats.org/officeDocument/2006/relationships" r:embed="rId4"/>
        <a:stretch>
          <a:fillRect/>
        </a:stretch>
      </xdr:blipFill>
      <xdr:spPr>
        <a:xfrm>
          <a:off x="10684163" y="1073727"/>
          <a:ext cx="7346324" cy="3290456"/>
        </a:xfrm>
        <a:prstGeom prst="rect">
          <a:avLst/>
        </a:prstGeom>
      </xdr:spPr>
    </xdr:pic>
    <xdr:clientData/>
  </xdr:twoCellAnchor>
  <xdr:twoCellAnchor editAs="oneCell">
    <xdr:from>
      <xdr:col>34</xdr:col>
      <xdr:colOff>41419</xdr:colOff>
      <xdr:row>15</xdr:row>
      <xdr:rowOff>118816</xdr:rowOff>
    </xdr:from>
    <xdr:to>
      <xdr:col>55</xdr:col>
      <xdr:colOff>124402</xdr:colOff>
      <xdr:row>25</xdr:row>
      <xdr:rowOff>412398</xdr:rowOff>
    </xdr:to>
    <xdr:pic>
      <xdr:nvPicPr>
        <xdr:cNvPr id="24" name="図 23">
          <a:extLst>
            <a:ext uri="{FF2B5EF4-FFF2-40B4-BE49-F238E27FC236}">
              <a16:creationId xmlns:a16="http://schemas.microsoft.com/office/drawing/2014/main" id="{D40A31FD-6F7C-DB61-412B-06D418150DEC}"/>
            </a:ext>
          </a:extLst>
        </xdr:cNvPr>
        <xdr:cNvPicPr>
          <a:picLocks noChangeAspect="1"/>
        </xdr:cNvPicPr>
      </xdr:nvPicPr>
      <xdr:blipFill>
        <a:blip xmlns:r="http://schemas.openxmlformats.org/officeDocument/2006/relationships" r:embed="rId5"/>
        <a:stretch>
          <a:fillRect/>
        </a:stretch>
      </xdr:blipFill>
      <xdr:spPr>
        <a:xfrm>
          <a:off x="10574948" y="4399463"/>
          <a:ext cx="7307603" cy="3994698"/>
        </a:xfrm>
        <a:prstGeom prst="rect">
          <a:avLst/>
        </a:prstGeom>
      </xdr:spPr>
    </xdr:pic>
    <xdr:clientData/>
  </xdr:twoCellAnchor>
  <xdr:twoCellAnchor editAs="oneCell">
    <xdr:from>
      <xdr:col>55</xdr:col>
      <xdr:colOff>493057</xdr:colOff>
      <xdr:row>3</xdr:row>
      <xdr:rowOff>200025</xdr:rowOff>
    </xdr:from>
    <xdr:to>
      <xdr:col>66</xdr:col>
      <xdr:colOff>21902</xdr:colOff>
      <xdr:row>13</xdr:row>
      <xdr:rowOff>69272</xdr:rowOff>
    </xdr:to>
    <xdr:pic>
      <xdr:nvPicPr>
        <xdr:cNvPr id="25" name="図 24">
          <a:extLst>
            <a:ext uri="{FF2B5EF4-FFF2-40B4-BE49-F238E27FC236}">
              <a16:creationId xmlns:a16="http://schemas.microsoft.com/office/drawing/2014/main" id="{F81D3B57-1BE0-644D-6D00-B6CFCD3375BF}"/>
            </a:ext>
          </a:extLst>
        </xdr:cNvPr>
        <xdr:cNvPicPr>
          <a:picLocks noChangeAspect="1"/>
        </xdr:cNvPicPr>
      </xdr:nvPicPr>
      <xdr:blipFill rotWithShape="1">
        <a:blip xmlns:r="http://schemas.openxmlformats.org/officeDocument/2006/relationships" r:embed="rId6"/>
        <a:srcRect l="2722" t="460" r="4965" b="78050"/>
        <a:stretch>
          <a:fillRect/>
        </a:stretch>
      </xdr:blipFill>
      <xdr:spPr>
        <a:xfrm>
          <a:off x="18254381" y="1096496"/>
          <a:ext cx="6633883" cy="2779601"/>
        </a:xfrm>
        <a:prstGeom prst="rect">
          <a:avLst/>
        </a:prstGeom>
      </xdr:spPr>
    </xdr:pic>
    <xdr:clientData/>
  </xdr:twoCellAnchor>
  <xdr:twoCellAnchor editAs="oneCell">
    <xdr:from>
      <xdr:col>55</xdr:col>
      <xdr:colOff>493058</xdr:colOff>
      <xdr:row>12</xdr:row>
      <xdr:rowOff>257682</xdr:rowOff>
    </xdr:from>
    <xdr:to>
      <xdr:col>66</xdr:col>
      <xdr:colOff>22080</xdr:colOff>
      <xdr:row>33</xdr:row>
      <xdr:rowOff>517296</xdr:rowOff>
    </xdr:to>
    <xdr:pic>
      <xdr:nvPicPr>
        <xdr:cNvPr id="26" name="図 25">
          <a:extLst>
            <a:ext uri="{FF2B5EF4-FFF2-40B4-BE49-F238E27FC236}">
              <a16:creationId xmlns:a16="http://schemas.microsoft.com/office/drawing/2014/main" id="{7EC34785-CF6E-DB85-B613-968169FB2EC0}"/>
            </a:ext>
          </a:extLst>
        </xdr:cNvPr>
        <xdr:cNvPicPr>
          <a:picLocks noChangeAspect="1"/>
        </xdr:cNvPicPr>
      </xdr:nvPicPr>
      <xdr:blipFill rotWithShape="1">
        <a:blip xmlns:r="http://schemas.openxmlformats.org/officeDocument/2006/relationships" r:embed="rId7"/>
        <a:srcRect l="697" t="796"/>
        <a:stretch>
          <a:fillRect/>
        </a:stretch>
      </xdr:blipFill>
      <xdr:spPr>
        <a:xfrm>
          <a:off x="18254382" y="3798741"/>
          <a:ext cx="6634060" cy="9807026"/>
        </a:xfrm>
        <a:prstGeom prst="rect">
          <a:avLst/>
        </a:prstGeom>
      </xdr:spPr>
    </xdr:pic>
    <xdr:clientData/>
  </xdr:twoCellAnchor>
  <xdr:twoCellAnchor editAs="oneCell">
    <xdr:from>
      <xdr:col>55</xdr:col>
      <xdr:colOff>493057</xdr:colOff>
      <xdr:row>33</xdr:row>
      <xdr:rowOff>370522</xdr:rowOff>
    </xdr:from>
    <xdr:to>
      <xdr:col>66</xdr:col>
      <xdr:colOff>21902</xdr:colOff>
      <xdr:row>66</xdr:row>
      <xdr:rowOff>101601</xdr:rowOff>
    </xdr:to>
    <xdr:pic>
      <xdr:nvPicPr>
        <xdr:cNvPr id="27" name="図 26">
          <a:extLst>
            <a:ext uri="{FF2B5EF4-FFF2-40B4-BE49-F238E27FC236}">
              <a16:creationId xmlns:a16="http://schemas.microsoft.com/office/drawing/2014/main" id="{1CA3ABB8-27BF-0510-A9B9-728A8851191D}"/>
            </a:ext>
          </a:extLst>
        </xdr:cNvPr>
        <xdr:cNvPicPr>
          <a:picLocks noChangeAspect="1"/>
        </xdr:cNvPicPr>
      </xdr:nvPicPr>
      <xdr:blipFill rotWithShape="1">
        <a:blip xmlns:r="http://schemas.openxmlformats.org/officeDocument/2006/relationships" r:embed="rId8"/>
        <a:srcRect l="-1" t="949" r="1026" b="35242"/>
        <a:stretch>
          <a:fillRect/>
        </a:stretch>
      </xdr:blipFill>
      <xdr:spPr>
        <a:xfrm>
          <a:off x="18254381" y="13458993"/>
          <a:ext cx="6633883" cy="5628548"/>
        </a:xfrm>
        <a:prstGeom prst="rect">
          <a:avLst/>
        </a:prstGeom>
      </xdr:spPr>
    </xdr:pic>
    <xdr:clientData/>
  </xdr:twoCellAnchor>
  <xdr:twoCellAnchor editAs="oneCell">
    <xdr:from>
      <xdr:col>67</xdr:col>
      <xdr:colOff>441</xdr:colOff>
      <xdr:row>4</xdr:row>
      <xdr:rowOff>123263</xdr:rowOff>
    </xdr:from>
    <xdr:to>
      <xdr:col>77</xdr:col>
      <xdr:colOff>398318</xdr:colOff>
      <xdr:row>16</xdr:row>
      <xdr:rowOff>5644</xdr:rowOff>
    </xdr:to>
    <xdr:pic>
      <xdr:nvPicPr>
        <xdr:cNvPr id="28" name="図 27">
          <a:extLst>
            <a:ext uri="{FF2B5EF4-FFF2-40B4-BE49-F238E27FC236}">
              <a16:creationId xmlns:a16="http://schemas.microsoft.com/office/drawing/2014/main" id="{2DACC794-24E8-F999-CFC6-75E9802E2218}"/>
            </a:ext>
          </a:extLst>
        </xdr:cNvPr>
        <xdr:cNvPicPr>
          <a:picLocks noChangeAspect="1"/>
        </xdr:cNvPicPr>
      </xdr:nvPicPr>
      <xdr:blipFill rotWithShape="1">
        <a:blip xmlns:r="http://schemas.openxmlformats.org/officeDocument/2006/relationships" r:embed="rId9"/>
        <a:srcRect l="485" t="142" r="2431" b="73358"/>
        <a:stretch>
          <a:fillRect/>
        </a:stretch>
      </xdr:blipFill>
      <xdr:spPr>
        <a:xfrm>
          <a:off x="25163759" y="1266263"/>
          <a:ext cx="6978786" cy="3242108"/>
        </a:xfrm>
        <a:prstGeom prst="rect">
          <a:avLst/>
        </a:prstGeom>
      </xdr:spPr>
    </xdr:pic>
    <xdr:clientData/>
  </xdr:twoCellAnchor>
  <xdr:twoCellAnchor editAs="oneCell">
    <xdr:from>
      <xdr:col>67</xdr:col>
      <xdr:colOff>13277</xdr:colOff>
      <xdr:row>16</xdr:row>
      <xdr:rowOff>12106</xdr:rowOff>
    </xdr:from>
    <xdr:to>
      <xdr:col>77</xdr:col>
      <xdr:colOff>398551</xdr:colOff>
      <xdr:row>27</xdr:row>
      <xdr:rowOff>1211548</xdr:rowOff>
    </xdr:to>
    <xdr:pic>
      <xdr:nvPicPr>
        <xdr:cNvPr id="29" name="図 28">
          <a:extLst>
            <a:ext uri="{FF2B5EF4-FFF2-40B4-BE49-F238E27FC236}">
              <a16:creationId xmlns:a16="http://schemas.microsoft.com/office/drawing/2014/main" id="{8954FA34-CED5-4DE8-AB10-D9FB911CA629}"/>
            </a:ext>
          </a:extLst>
        </xdr:cNvPr>
        <xdr:cNvPicPr>
          <a:picLocks noChangeAspect="1"/>
        </xdr:cNvPicPr>
      </xdr:nvPicPr>
      <xdr:blipFill rotWithShape="1">
        <a:blip xmlns:r="http://schemas.openxmlformats.org/officeDocument/2006/relationships" r:embed="rId9"/>
        <a:srcRect l="639" t="50262" r="2297" b="256"/>
        <a:stretch>
          <a:fillRect/>
        </a:stretch>
      </xdr:blipFill>
      <xdr:spPr>
        <a:xfrm>
          <a:off x="25176595" y="4514833"/>
          <a:ext cx="6966183" cy="6013897"/>
        </a:xfrm>
        <a:prstGeom prst="rect">
          <a:avLst/>
        </a:prstGeom>
      </xdr:spPr>
    </xdr:pic>
    <xdr:clientData/>
  </xdr:twoCellAnchor>
  <xdr:twoCellAnchor editAs="oneCell">
    <xdr:from>
      <xdr:col>78</xdr:col>
      <xdr:colOff>19050</xdr:colOff>
      <xdr:row>4</xdr:row>
      <xdr:rowOff>143549</xdr:rowOff>
    </xdr:from>
    <xdr:to>
      <xdr:col>88</xdr:col>
      <xdr:colOff>571500</xdr:colOff>
      <xdr:row>15</xdr:row>
      <xdr:rowOff>71774</xdr:rowOff>
    </xdr:to>
    <xdr:pic>
      <xdr:nvPicPr>
        <xdr:cNvPr id="30" name="図 29">
          <a:extLst>
            <a:ext uri="{FF2B5EF4-FFF2-40B4-BE49-F238E27FC236}">
              <a16:creationId xmlns:a16="http://schemas.microsoft.com/office/drawing/2014/main" id="{01100397-F2DC-904D-A80E-B71AABDFF17A}"/>
            </a:ext>
          </a:extLst>
        </xdr:cNvPr>
        <xdr:cNvPicPr>
          <a:picLocks noChangeAspect="1"/>
        </xdr:cNvPicPr>
      </xdr:nvPicPr>
      <xdr:blipFill rotWithShape="1">
        <a:blip xmlns:r="http://schemas.openxmlformats.org/officeDocument/2006/relationships" r:embed="rId10"/>
        <a:srcRect l="377" t="771" r="1" b="79332"/>
        <a:stretch>
          <a:fillRect/>
        </a:stretch>
      </xdr:blipFill>
      <xdr:spPr>
        <a:xfrm>
          <a:off x="32421368" y="1286549"/>
          <a:ext cx="7133359" cy="3045498"/>
        </a:xfrm>
        <a:prstGeom prst="rect">
          <a:avLst/>
        </a:prstGeom>
      </xdr:spPr>
    </xdr:pic>
    <xdr:clientData/>
  </xdr:twoCellAnchor>
  <xdr:twoCellAnchor editAs="oneCell">
    <xdr:from>
      <xdr:col>78</xdr:col>
      <xdr:colOff>10433</xdr:colOff>
      <xdr:row>15</xdr:row>
      <xdr:rowOff>76964</xdr:rowOff>
    </xdr:from>
    <xdr:to>
      <xdr:col>88</xdr:col>
      <xdr:colOff>568930</xdr:colOff>
      <xdr:row>33</xdr:row>
      <xdr:rowOff>74429</xdr:rowOff>
    </xdr:to>
    <xdr:pic>
      <xdr:nvPicPr>
        <xdr:cNvPr id="31" name="図 30">
          <a:extLst>
            <a:ext uri="{FF2B5EF4-FFF2-40B4-BE49-F238E27FC236}">
              <a16:creationId xmlns:a16="http://schemas.microsoft.com/office/drawing/2014/main" id="{0A1AC6AE-D7C6-4DF9-BF19-72C0247E9D87}"/>
            </a:ext>
          </a:extLst>
        </xdr:cNvPr>
        <xdr:cNvPicPr>
          <a:picLocks noChangeAspect="1"/>
        </xdr:cNvPicPr>
      </xdr:nvPicPr>
      <xdr:blipFill rotWithShape="1">
        <a:blip xmlns:r="http://schemas.openxmlformats.org/officeDocument/2006/relationships" r:embed="rId10"/>
        <a:srcRect l="200" t="42436" b="388"/>
        <a:stretch>
          <a:fillRect/>
        </a:stretch>
      </xdr:blipFill>
      <xdr:spPr>
        <a:xfrm>
          <a:off x="32412751" y="4337237"/>
          <a:ext cx="7139406" cy="8864374"/>
        </a:xfrm>
        <a:prstGeom prst="rect">
          <a:avLst/>
        </a:prstGeom>
      </xdr:spPr>
    </xdr:pic>
    <xdr:clientData/>
  </xdr:twoCellAnchor>
  <xdr:twoCellAnchor>
    <xdr:from>
      <xdr:col>34</xdr:col>
      <xdr:colOff>9733</xdr:colOff>
      <xdr:row>1</xdr:row>
      <xdr:rowOff>198994</xdr:rowOff>
    </xdr:from>
    <xdr:to>
      <xdr:col>38</xdr:col>
      <xdr:colOff>22412</xdr:colOff>
      <xdr:row>3</xdr:row>
      <xdr:rowOff>64061</xdr:rowOff>
    </xdr:to>
    <xdr:sp macro="" textlink="">
      <xdr:nvSpPr>
        <xdr:cNvPr id="33" name="テキスト ボックス 32">
          <a:extLst>
            <a:ext uri="{FF2B5EF4-FFF2-40B4-BE49-F238E27FC236}">
              <a16:creationId xmlns:a16="http://schemas.microsoft.com/office/drawing/2014/main" id="{1A33627B-DCA4-40A9-9F0A-ED4BE0F857DC}"/>
            </a:ext>
          </a:extLst>
        </xdr:cNvPr>
        <xdr:cNvSpPr txBox="1"/>
      </xdr:nvSpPr>
      <xdr:spPr>
        <a:xfrm>
          <a:off x="10543262" y="568788"/>
          <a:ext cx="1178091" cy="391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各種様式類</a:t>
          </a:r>
        </a:p>
      </xdr:txBody>
    </xdr:sp>
    <xdr:clientData/>
  </xdr:twoCellAnchor>
  <xdr:twoCellAnchor>
    <xdr:from>
      <xdr:col>55</xdr:col>
      <xdr:colOff>370002</xdr:colOff>
      <xdr:row>1</xdr:row>
      <xdr:rowOff>202169</xdr:rowOff>
    </xdr:from>
    <xdr:to>
      <xdr:col>58</xdr:col>
      <xdr:colOff>582706</xdr:colOff>
      <xdr:row>3</xdr:row>
      <xdr:rowOff>67236</xdr:rowOff>
    </xdr:to>
    <xdr:sp macro="" textlink="">
      <xdr:nvSpPr>
        <xdr:cNvPr id="34" name="テキスト ボックス 33">
          <a:extLst>
            <a:ext uri="{FF2B5EF4-FFF2-40B4-BE49-F238E27FC236}">
              <a16:creationId xmlns:a16="http://schemas.microsoft.com/office/drawing/2014/main" id="{FACD4A41-47A3-4892-ACD7-2B090A3EB36E}"/>
            </a:ext>
          </a:extLst>
        </xdr:cNvPr>
        <xdr:cNvSpPr txBox="1"/>
      </xdr:nvSpPr>
      <xdr:spPr>
        <a:xfrm>
          <a:off x="18131326" y="571963"/>
          <a:ext cx="1938409" cy="391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（１）住宅の借上げ</a:t>
          </a:r>
        </a:p>
      </xdr:txBody>
    </xdr:sp>
    <xdr:clientData/>
  </xdr:twoCellAnchor>
  <xdr:twoCellAnchor>
    <xdr:from>
      <xdr:col>66</xdr:col>
      <xdr:colOff>275499</xdr:colOff>
      <xdr:row>1</xdr:row>
      <xdr:rowOff>202169</xdr:rowOff>
    </xdr:from>
    <xdr:to>
      <xdr:col>70</xdr:col>
      <xdr:colOff>190500</xdr:colOff>
      <xdr:row>3</xdr:row>
      <xdr:rowOff>67236</xdr:rowOff>
    </xdr:to>
    <xdr:sp macro="" textlink="">
      <xdr:nvSpPr>
        <xdr:cNvPr id="35" name="テキスト ボックス 34">
          <a:extLst>
            <a:ext uri="{FF2B5EF4-FFF2-40B4-BE49-F238E27FC236}">
              <a16:creationId xmlns:a16="http://schemas.microsoft.com/office/drawing/2014/main" id="{8A7242DB-5012-4439-A776-5F5E1F5CA17F}"/>
            </a:ext>
          </a:extLst>
        </xdr:cNvPr>
        <xdr:cNvSpPr txBox="1"/>
      </xdr:nvSpPr>
      <xdr:spPr>
        <a:xfrm>
          <a:off x="25051705" y="571963"/>
          <a:ext cx="2178589" cy="391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（２）食事等の提供</a:t>
          </a:r>
        </a:p>
      </xdr:txBody>
    </xdr:sp>
    <xdr:clientData/>
  </xdr:twoCellAnchor>
  <xdr:twoCellAnchor>
    <xdr:from>
      <xdr:col>78</xdr:col>
      <xdr:colOff>6557</xdr:colOff>
      <xdr:row>1</xdr:row>
      <xdr:rowOff>202169</xdr:rowOff>
    </xdr:from>
    <xdr:to>
      <xdr:col>82</xdr:col>
      <xdr:colOff>291353</xdr:colOff>
      <xdr:row>3</xdr:row>
      <xdr:rowOff>67236</xdr:rowOff>
    </xdr:to>
    <xdr:sp macro="" textlink="">
      <xdr:nvSpPr>
        <xdr:cNvPr id="36" name="テキスト ボックス 35">
          <a:extLst>
            <a:ext uri="{FF2B5EF4-FFF2-40B4-BE49-F238E27FC236}">
              <a16:creationId xmlns:a16="http://schemas.microsoft.com/office/drawing/2014/main" id="{3A82C76D-C2A4-487A-9DFE-9405DDF73B8F}"/>
            </a:ext>
          </a:extLst>
        </xdr:cNvPr>
        <xdr:cNvSpPr txBox="1"/>
      </xdr:nvSpPr>
      <xdr:spPr>
        <a:xfrm>
          <a:off x="32335528" y="571963"/>
          <a:ext cx="2929384" cy="391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（３）健康増進サービスの提供</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20</xdr:row>
          <xdr:rowOff>76200</xdr:rowOff>
        </xdr:from>
        <xdr:to>
          <xdr:col>2</xdr:col>
          <xdr:colOff>114300</xdr:colOff>
          <xdr:row>21</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20</xdr:row>
          <xdr:rowOff>69850</xdr:rowOff>
        </xdr:from>
        <xdr:to>
          <xdr:col>18</xdr:col>
          <xdr:colOff>165100</xdr:colOff>
          <xdr:row>20</xdr:row>
          <xdr:rowOff>355600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20</xdr:row>
          <xdr:rowOff>69850</xdr:rowOff>
        </xdr:from>
        <xdr:to>
          <xdr:col>33</xdr:col>
          <xdr:colOff>88900</xdr:colOff>
          <xdr:row>20</xdr:row>
          <xdr:rowOff>342900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94587</xdr:colOff>
      <xdr:row>0</xdr:row>
      <xdr:rowOff>81346</xdr:rowOff>
    </xdr:from>
    <xdr:to>
      <xdr:col>66</xdr:col>
      <xdr:colOff>381001</xdr:colOff>
      <xdr:row>4</xdr:row>
      <xdr:rowOff>247650</xdr:rowOff>
    </xdr:to>
    <xdr:sp macro="" textlink="">
      <xdr:nvSpPr>
        <xdr:cNvPr id="2" name="テキスト ボックス 1">
          <a:extLst>
            <a:ext uri="{FF2B5EF4-FFF2-40B4-BE49-F238E27FC236}">
              <a16:creationId xmlns:a16="http://schemas.microsoft.com/office/drawing/2014/main" id="{F2668638-048D-417A-A274-2F6E7A5812CF}"/>
            </a:ext>
          </a:extLst>
        </xdr:cNvPr>
        <xdr:cNvSpPr txBox="1"/>
      </xdr:nvSpPr>
      <xdr:spPr>
        <a:xfrm>
          <a:off x="7457412" y="81346"/>
          <a:ext cx="3658264" cy="1356929"/>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latin typeface="BIZ UDPゴシック" panose="020B0400000000000000" pitchFamily="50" charset="-128"/>
              <a:ea typeface="BIZ UDPゴシック" panose="020B0400000000000000" pitchFamily="50" charset="-128"/>
            </a:rPr>
            <a:t>全様式共通</a:t>
          </a:r>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1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100" kern="1200">
            <a:latin typeface="BIZ UDPゴシック" panose="020B0400000000000000" pitchFamily="50" charset="-128"/>
            <a:ea typeface="BIZ UDPゴシック" panose="020B0400000000000000" pitchFamily="50" charset="-128"/>
          </a:endParaRPr>
        </a:p>
        <a:p>
          <a:r>
            <a:rPr kumimoji="1" lang="ja-JP" altLang="en-US" sz="1100" kern="1200">
              <a:solidFill>
                <a:srgbClr val="FFC000"/>
              </a:solidFill>
              <a:latin typeface="BIZ UDPゴシック" panose="020B0400000000000000" pitchFamily="50" charset="-128"/>
              <a:ea typeface="BIZ UDPゴシック" panose="020B0400000000000000" pitchFamily="50" charset="-128"/>
            </a:rPr>
            <a:t>■</a:t>
          </a:r>
          <a:r>
            <a:rPr kumimoji="1" lang="ja-JP" altLang="en-US" sz="110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オレンジ色のセルは、</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100" kern="1200">
              <a:solidFill>
                <a:srgbClr val="FFFF00"/>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10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49</xdr:col>
      <xdr:colOff>59764</xdr:colOff>
      <xdr:row>5</xdr:row>
      <xdr:rowOff>164353</xdr:rowOff>
    </xdr:from>
    <xdr:to>
      <xdr:col>65</xdr:col>
      <xdr:colOff>183029</xdr:colOff>
      <xdr:row>12</xdr:row>
      <xdr:rowOff>122705</xdr:rowOff>
    </xdr:to>
    <xdr:sp macro="" textlink="">
      <xdr:nvSpPr>
        <xdr:cNvPr id="3" name="テキスト ボックス 2">
          <a:extLst>
            <a:ext uri="{FF2B5EF4-FFF2-40B4-BE49-F238E27FC236}">
              <a16:creationId xmlns:a16="http://schemas.microsoft.com/office/drawing/2014/main" id="{0B304AD4-153C-4561-987E-692AB25DB15D}"/>
            </a:ext>
          </a:extLst>
        </xdr:cNvPr>
        <xdr:cNvSpPr txBox="1"/>
      </xdr:nvSpPr>
      <xdr:spPr>
        <a:xfrm>
          <a:off x="6626411" y="1636059"/>
          <a:ext cx="3746500" cy="1273175"/>
        </a:xfrm>
        <a:prstGeom prst="leftArrowCallout">
          <a:avLst>
            <a:gd name="adj1" fmla="val 12302"/>
            <a:gd name="adj2" fmla="val 14418"/>
            <a:gd name="adj3" fmla="val 16534"/>
            <a:gd name="adj4" fmla="val 90310"/>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950" b="1" kern="1200">
              <a:solidFill>
                <a:sysClr val="windowText" lastClr="000000"/>
              </a:solidFill>
              <a:latin typeface="BIZ UDゴシック" panose="020B0400000000000000" pitchFamily="49" charset="-128"/>
              <a:ea typeface="BIZ UDゴシック" panose="020B0400000000000000" pitchFamily="49" charset="-128"/>
            </a:rPr>
            <a:t>＜履歴事項全部証明書どおり、</a:t>
          </a:r>
          <a:r>
            <a:rPr kumimoji="1" lang="ja-JP" altLang="en-US" sz="950" b="1" kern="1200">
              <a:latin typeface="BIZ UDゴシック" panose="020B0400000000000000" pitchFamily="49" charset="-128"/>
              <a:ea typeface="BIZ UDゴシック" panose="020B0400000000000000" pitchFamily="49" charset="-128"/>
            </a:rPr>
            <a:t>入力してください＞</a:t>
          </a:r>
        </a:p>
        <a:p>
          <a:r>
            <a:rPr kumimoji="1" lang="ja-JP" altLang="en-US" sz="950" kern="1200">
              <a:latin typeface="BIZ UDゴシック" panose="020B0400000000000000" pitchFamily="49" charset="-128"/>
              <a:ea typeface="BIZ UDゴシック" panose="020B0400000000000000" pitchFamily="49" charset="-128"/>
            </a:rPr>
            <a:t>企業等の所在地</a:t>
          </a:r>
          <a:r>
            <a:rPr kumimoji="1" lang="ja-JP" altLang="en-US" sz="950" kern="1200">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950" b="1" kern="1200">
              <a:solidFill>
                <a:sysClr val="windowText" lastClr="000000"/>
              </a:solidFill>
              <a:latin typeface="BIZ UDゴシック" panose="020B0400000000000000" pitchFamily="49" charset="-128"/>
              <a:ea typeface="BIZ UDゴシック" panose="020B0400000000000000" pitchFamily="49" charset="-128"/>
            </a:rPr>
            <a:t>本社所在地</a:t>
          </a:r>
          <a:r>
            <a:rPr kumimoji="1" lang="ja-JP" altLang="en-US" sz="950" kern="1200">
              <a:latin typeface="BIZ UDゴシック" panose="020B0400000000000000" pitchFamily="49" charset="-128"/>
              <a:ea typeface="BIZ UDゴシック" panose="020B0400000000000000" pitchFamily="49" charset="-128"/>
            </a:rPr>
            <a:t>を入力してください</a:t>
          </a:r>
        </a:p>
        <a:p>
          <a:r>
            <a:rPr kumimoji="1" lang="ja-JP" altLang="en-US" sz="950" kern="1200">
              <a:latin typeface="BIZ UDゴシック" panose="020B0400000000000000" pitchFamily="49" charset="-128"/>
              <a:ea typeface="BIZ UDゴシック" panose="020B0400000000000000" pitchFamily="49" charset="-128"/>
            </a:rPr>
            <a:t>代表者の氏名</a:t>
          </a:r>
          <a:r>
            <a:rPr kumimoji="1" lang="ja-JP" altLang="en-US" sz="950" kern="1200">
              <a:solidFill>
                <a:srgbClr val="FFCCFF"/>
              </a:solidFill>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は、必ず</a:t>
          </a:r>
          <a:r>
            <a:rPr kumimoji="1" lang="ja-JP" altLang="en-US" sz="950" kern="1200">
              <a:solidFill>
                <a:srgbClr val="FF0000"/>
              </a:solidFill>
              <a:latin typeface="BIZ UDゴシック" panose="020B0400000000000000" pitchFamily="49" charset="-128"/>
              <a:ea typeface="BIZ UDゴシック" panose="020B0400000000000000" pitchFamily="49" charset="-128"/>
            </a:rPr>
            <a:t>自署</a:t>
          </a:r>
          <a:r>
            <a:rPr kumimoji="1" lang="ja-JP" altLang="en-US" sz="950" kern="1200">
              <a:latin typeface="BIZ UDゴシック" panose="020B0400000000000000" pitchFamily="49" charset="-128"/>
              <a:ea typeface="BIZ UDゴシック" panose="020B0400000000000000" pitchFamily="49" charset="-128"/>
            </a:rPr>
            <a:t>をしてください</a:t>
          </a:r>
        </a:p>
        <a:p>
          <a:endParaRPr kumimoji="1" lang="en-US" altLang="ja-JP" sz="950" kern="1200">
            <a:latin typeface="BIZ UDゴシック" panose="020B0400000000000000" pitchFamily="49" charset="-128"/>
            <a:ea typeface="BIZ UDゴシック" panose="020B0400000000000000" pitchFamily="49" charset="-128"/>
          </a:endParaRPr>
        </a:p>
        <a:p>
          <a:r>
            <a:rPr kumimoji="1" lang="en-US" altLang="ja-JP" sz="950" kern="1200">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個人事業主の場合は、</a:t>
          </a:r>
          <a:endParaRPr kumimoji="1" lang="en-US" altLang="ja-JP" sz="950" kern="1200">
            <a:latin typeface="BIZ UDゴシック" panose="020B0400000000000000" pitchFamily="49" charset="-128"/>
            <a:ea typeface="BIZ UDゴシック" panose="020B0400000000000000" pitchFamily="49" charset="-128"/>
          </a:endParaRPr>
        </a:p>
        <a:p>
          <a:r>
            <a:rPr kumimoji="1" lang="ja-JP" altLang="en-US" sz="950" kern="1200">
              <a:latin typeface="BIZ UDゴシック" panose="020B0400000000000000" pitchFamily="49" charset="-128"/>
              <a:ea typeface="BIZ UDゴシック" panose="020B0400000000000000" pitchFamily="49" charset="-128"/>
            </a:rPr>
            <a:t>　「企業等の所在地」は事業所の住所を入力してください</a:t>
          </a:r>
          <a:endParaRPr kumimoji="1" lang="en-US" altLang="ja-JP" sz="950" kern="1200">
            <a:latin typeface="BIZ UDゴシック" panose="020B0400000000000000" pitchFamily="49" charset="-128"/>
            <a:ea typeface="BIZ UDゴシック" panose="020B0400000000000000" pitchFamily="49" charset="-128"/>
          </a:endParaRPr>
        </a:p>
        <a:p>
          <a:r>
            <a:rPr kumimoji="1" lang="ja-JP" altLang="en-US" sz="950" kern="1200">
              <a:latin typeface="BIZ UDゴシック" panose="020B0400000000000000" pitchFamily="49" charset="-128"/>
              <a:ea typeface="BIZ UDゴシック" panose="020B0400000000000000" pitchFamily="49" charset="-128"/>
            </a:rPr>
            <a:t>　「個人の住所地」</a:t>
          </a:r>
          <a:r>
            <a:rPr kumimoji="1" lang="ja-JP" altLang="en-US" sz="950" kern="1200">
              <a:solidFill>
                <a:srgbClr val="FFFF00"/>
              </a:solidFill>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も住民票どおり入力してください</a:t>
          </a:r>
        </a:p>
      </xdr:txBody>
    </xdr:sp>
    <xdr:clientData/>
  </xdr:twoCellAnchor>
  <xdr:twoCellAnchor>
    <xdr:from>
      <xdr:col>48</xdr:col>
      <xdr:colOff>59764</xdr:colOff>
      <xdr:row>2</xdr:row>
      <xdr:rowOff>59765</xdr:rowOff>
    </xdr:from>
    <xdr:to>
      <xdr:col>49</xdr:col>
      <xdr:colOff>7470</xdr:colOff>
      <xdr:row>10</xdr:row>
      <xdr:rowOff>131109</xdr:rowOff>
    </xdr:to>
    <xdr:sp macro="" textlink="">
      <xdr:nvSpPr>
        <xdr:cNvPr id="4" name="右中かっこ 3">
          <a:extLst>
            <a:ext uri="{FF2B5EF4-FFF2-40B4-BE49-F238E27FC236}">
              <a16:creationId xmlns:a16="http://schemas.microsoft.com/office/drawing/2014/main" id="{44FA0C93-8F76-4381-BACF-A9A4A4A0C2C2}"/>
            </a:ext>
          </a:extLst>
        </xdr:cNvPr>
        <xdr:cNvSpPr/>
      </xdr:nvSpPr>
      <xdr:spPr>
        <a:xfrm>
          <a:off x="6447117" y="776941"/>
          <a:ext cx="127000" cy="1670050"/>
        </a:xfrm>
        <a:prstGeom prst="rightBrace">
          <a:avLst>
            <a:gd name="adj1" fmla="val 32017"/>
            <a:gd name="adj2" fmla="val 87295"/>
          </a:avLst>
        </a:prstGeom>
        <a:ln w="1270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48</xdr:col>
      <xdr:colOff>35631</xdr:colOff>
      <xdr:row>13</xdr:row>
      <xdr:rowOff>155221</xdr:rowOff>
    </xdr:from>
    <xdr:to>
      <xdr:col>65</xdr:col>
      <xdr:colOff>149225</xdr:colOff>
      <xdr:row>18</xdr:row>
      <xdr:rowOff>257860</xdr:rowOff>
    </xdr:to>
    <xdr:sp macro="" textlink="">
      <xdr:nvSpPr>
        <xdr:cNvPr id="8" name="テキスト ボックス 7">
          <a:extLst>
            <a:ext uri="{FF2B5EF4-FFF2-40B4-BE49-F238E27FC236}">
              <a16:creationId xmlns:a16="http://schemas.microsoft.com/office/drawing/2014/main" id="{4F178CEC-96ED-492C-A69B-EA37D325798A}"/>
            </a:ext>
          </a:extLst>
        </xdr:cNvPr>
        <xdr:cNvSpPr txBox="1"/>
      </xdr:nvSpPr>
      <xdr:spPr>
        <a:xfrm>
          <a:off x="6350706" y="3155596"/>
          <a:ext cx="3875969" cy="1102764"/>
        </a:xfrm>
        <a:prstGeom prst="leftArrowCallout">
          <a:avLst>
            <a:gd name="adj1" fmla="val 12302"/>
            <a:gd name="adj2" fmla="val 14418"/>
            <a:gd name="adj3" fmla="val 16534"/>
            <a:gd name="adj4" fmla="val 90310"/>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1000" b="0" kern="1200">
              <a:solidFill>
                <a:sysClr val="windowText" lastClr="000000"/>
              </a:solidFill>
              <a:latin typeface="BIZ UDゴシック" panose="020B0400000000000000" pitchFamily="49" charset="-128"/>
              <a:ea typeface="BIZ UDゴシック" panose="020B0400000000000000" pitchFamily="49" charset="-128"/>
            </a:rPr>
            <a:t>財団から発出した</a:t>
          </a:r>
          <a:r>
            <a:rPr kumimoji="1" lang="ja-JP" altLang="en-US" sz="1000" b="1" kern="1200">
              <a:solidFill>
                <a:sysClr val="windowText" lastClr="000000"/>
              </a:solidFill>
              <a:latin typeface="BIZ UDゴシック" panose="020B0400000000000000" pitchFamily="49" charset="-128"/>
              <a:ea typeface="BIZ UDゴシック" panose="020B0400000000000000" pitchFamily="49" charset="-128"/>
            </a:rPr>
            <a:t>「支給決定通知書」</a:t>
          </a:r>
          <a:r>
            <a:rPr kumimoji="1" lang="ja-JP" altLang="en-US" sz="1000" b="0" kern="1200">
              <a:solidFill>
                <a:sysClr val="windowText" lastClr="000000"/>
              </a:solidFill>
              <a:latin typeface="BIZ UDゴシック" panose="020B0400000000000000" pitchFamily="49" charset="-128"/>
              <a:ea typeface="BIZ UDゴシック" panose="020B0400000000000000" pitchFamily="49" charset="-128"/>
            </a:rPr>
            <a:t>の右上ある日付・文書番号を記入して下さい。</a:t>
          </a:r>
          <a:endParaRPr kumimoji="1" lang="en-US" altLang="ja-JP" sz="1000" b="0" kern="120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000" b="0" kern="120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000" b="0"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000" b="0" kern="1200">
              <a:solidFill>
                <a:sysClr val="windowText" lastClr="000000"/>
              </a:solidFill>
              <a:latin typeface="BIZ UD明朝 Medium" panose="02020500000000000000" pitchFamily="17" charset="-128"/>
              <a:ea typeface="BIZ UD明朝 Medium" panose="02020500000000000000" pitchFamily="17" charset="-128"/>
            </a:rPr>
            <a:t>１年目、２年目、３年目それぞれ</a:t>
          </a:r>
          <a:r>
            <a:rPr kumimoji="1" lang="ja-JP" altLang="ja-JP" sz="1000" b="0">
              <a:solidFill>
                <a:schemeClr val="dk1"/>
              </a:solidFill>
              <a:effectLst/>
              <a:latin typeface="BIZ UD明朝 Medium" panose="02020500000000000000" pitchFamily="17" charset="-128"/>
              <a:ea typeface="BIZ UD明朝 Medium" panose="02020500000000000000" pitchFamily="17" charset="-128"/>
              <a:cs typeface="+mn-cs"/>
            </a:rPr>
            <a:t>「支給決定通知書」</a:t>
          </a:r>
          <a:r>
            <a:rPr kumimoji="1" lang="ja-JP" altLang="en-US" sz="1000" b="0">
              <a:solidFill>
                <a:schemeClr val="dk1"/>
              </a:solidFill>
              <a:effectLst/>
              <a:latin typeface="BIZ UD明朝 Medium" panose="02020500000000000000" pitchFamily="17" charset="-128"/>
              <a:ea typeface="BIZ UD明朝 Medium" panose="02020500000000000000" pitchFamily="17" charset="-128"/>
              <a:cs typeface="+mn-cs"/>
            </a:rPr>
            <a:t>の日付・文章番号が異なりますので、ご注意ください</a:t>
          </a:r>
          <a:endParaRPr kumimoji="1" lang="ja-JP" altLang="en-US" sz="1000" b="0" kern="1200">
            <a:latin typeface="BIZ UD明朝 Medium" panose="02020500000000000000" pitchFamily="17" charset="-128"/>
            <a:ea typeface="BIZ UD明朝 Medium" panose="02020500000000000000" pitchFamily="17" charset="-128"/>
          </a:endParaRPr>
        </a:p>
      </xdr:txBody>
    </xdr:sp>
    <xdr:clientData/>
  </xdr:twoCellAnchor>
  <xdr:twoCellAnchor>
    <xdr:from>
      <xdr:col>48</xdr:col>
      <xdr:colOff>46567</xdr:colOff>
      <xdr:row>39</xdr:row>
      <xdr:rowOff>227894</xdr:rowOff>
    </xdr:from>
    <xdr:to>
      <xdr:col>64</xdr:col>
      <xdr:colOff>37136</xdr:colOff>
      <xdr:row>41</xdr:row>
      <xdr:rowOff>201562</xdr:rowOff>
    </xdr:to>
    <xdr:sp macro="" textlink="">
      <xdr:nvSpPr>
        <xdr:cNvPr id="9" name="テキスト ボックス 8">
          <a:extLst>
            <a:ext uri="{FF2B5EF4-FFF2-40B4-BE49-F238E27FC236}">
              <a16:creationId xmlns:a16="http://schemas.microsoft.com/office/drawing/2014/main" id="{390780FB-53CE-4A19-9D23-86129B8CE03C}"/>
            </a:ext>
          </a:extLst>
        </xdr:cNvPr>
        <xdr:cNvSpPr txBox="1"/>
      </xdr:nvSpPr>
      <xdr:spPr>
        <a:xfrm>
          <a:off x="6361642" y="8409869"/>
          <a:ext cx="3095719" cy="449918"/>
        </a:xfrm>
        <a:prstGeom prst="leftArrowCallout">
          <a:avLst>
            <a:gd name="adj1" fmla="val 25000"/>
            <a:gd name="adj2" fmla="val 25000"/>
            <a:gd name="adj3" fmla="val 25000"/>
            <a:gd name="adj4" fmla="val 92286"/>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②「書類送付先」が「事業所所在地」と同じ場合は、</a:t>
          </a:r>
          <a:endPar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同上</a:t>
          </a:r>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と記載いただいて構いません</a:t>
          </a:r>
          <a:endParaRPr kumimoji="1" lang="ja-JP" altLang="en-US" sz="1000" b="0" kern="1200">
            <a:latin typeface="BIZ UDPゴシック" panose="020B0400000000000000" pitchFamily="50" charset="-128"/>
            <a:ea typeface="BIZ UDPゴシック" panose="020B0400000000000000" pitchFamily="50" charset="-128"/>
          </a:endParaRPr>
        </a:p>
      </xdr:txBody>
    </xdr:sp>
    <xdr:clientData/>
  </xdr:twoCellAnchor>
  <xdr:twoCellAnchor>
    <xdr:from>
      <xdr:col>48</xdr:col>
      <xdr:colOff>47625</xdr:colOff>
      <xdr:row>42</xdr:row>
      <xdr:rowOff>266699</xdr:rowOff>
    </xdr:from>
    <xdr:to>
      <xdr:col>64</xdr:col>
      <xdr:colOff>589491</xdr:colOff>
      <xdr:row>46</xdr:row>
      <xdr:rowOff>209549</xdr:rowOff>
    </xdr:to>
    <xdr:sp macro="" textlink="">
      <xdr:nvSpPr>
        <xdr:cNvPr id="10" name="テキスト ボックス 9">
          <a:extLst>
            <a:ext uri="{FF2B5EF4-FFF2-40B4-BE49-F238E27FC236}">
              <a16:creationId xmlns:a16="http://schemas.microsoft.com/office/drawing/2014/main" id="{3A32CEC9-A608-49ED-9A61-B44C9DB83EAE}"/>
            </a:ext>
          </a:extLst>
        </xdr:cNvPr>
        <xdr:cNvSpPr txBox="1"/>
      </xdr:nvSpPr>
      <xdr:spPr>
        <a:xfrm>
          <a:off x="6362700" y="9163049"/>
          <a:ext cx="3647016" cy="1057275"/>
        </a:xfrm>
        <a:prstGeom prst="leftArrowCallout">
          <a:avLst>
            <a:gd name="adj1" fmla="val 12763"/>
            <a:gd name="adj2" fmla="val 22281"/>
            <a:gd name="adj3" fmla="val 20241"/>
            <a:gd name="adj4" fmla="val 91638"/>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50" b="0" kern="1200">
              <a:latin typeface="BIZ UDゴシック" panose="020B0400000000000000" pitchFamily="49" charset="-128"/>
              <a:ea typeface="BIZ UDゴシック" panose="020B0400000000000000" pitchFamily="49" charset="-128"/>
            </a:rPr>
            <a:t>（例）「総務部　管理係長」の場合</a:t>
          </a:r>
          <a:endParaRPr kumimoji="1" lang="en-US" altLang="ja-JP" sz="950" b="0" kern="1200">
            <a:latin typeface="BIZ UDゴシック" panose="020B0400000000000000" pitchFamily="49" charset="-128"/>
            <a:ea typeface="BIZ UDゴシック" panose="020B0400000000000000" pitchFamily="49" charset="-128"/>
          </a:endParaRPr>
        </a:p>
        <a:p>
          <a:pPr algn="l"/>
          <a:r>
            <a:rPr kumimoji="1" lang="ja-JP" altLang="en-US" sz="950" b="0" kern="1200">
              <a:solidFill>
                <a:srgbClr val="FFC000"/>
              </a:solidFill>
              <a:latin typeface="BIZ UDゴシック" panose="020B0400000000000000" pitchFamily="49" charset="-128"/>
              <a:ea typeface="BIZ UDゴシック" panose="020B0400000000000000" pitchFamily="49" charset="-128"/>
            </a:rPr>
            <a:t> 　</a:t>
          </a:r>
          <a:r>
            <a:rPr kumimoji="1" lang="ja-JP" altLang="ja-JP" sz="950" b="0">
              <a:solidFill>
                <a:srgbClr val="FFC000"/>
              </a:solidFill>
              <a:effectLst/>
              <a:latin typeface="BIZ UDゴシック" panose="020B0400000000000000" pitchFamily="49" charset="-128"/>
              <a:ea typeface="BIZ UDゴシック" panose="020B0400000000000000" pitchFamily="49" charset="-128"/>
              <a:cs typeface="+mn-cs"/>
            </a:rPr>
            <a:t>■</a:t>
          </a:r>
          <a:r>
            <a:rPr kumimoji="1" lang="ja-JP" altLang="en-US" sz="950" b="0" kern="1200">
              <a:latin typeface="BIZ UDゴシック" panose="020B0400000000000000" pitchFamily="49" charset="-128"/>
              <a:ea typeface="BIZ UDゴシック" panose="020B0400000000000000" pitchFamily="49" charset="-128"/>
            </a:rPr>
            <a:t>所属部署 ： 総務部</a:t>
          </a:r>
          <a:endParaRPr kumimoji="1" lang="en-US" altLang="ja-JP" sz="950" b="0" kern="1200">
            <a:latin typeface="BIZ UDゴシック" panose="020B0400000000000000" pitchFamily="49" charset="-128"/>
            <a:ea typeface="BIZ UDゴシック" panose="020B0400000000000000" pitchFamily="49" charset="-128"/>
          </a:endParaRPr>
        </a:p>
        <a:p>
          <a:pPr algn="l"/>
          <a:r>
            <a:rPr kumimoji="1" lang="ja-JP" altLang="en-US" sz="950" b="0" kern="1200">
              <a:solidFill>
                <a:srgbClr val="FFFF00"/>
              </a:solidFill>
              <a:latin typeface="BIZ UDゴシック" panose="020B0400000000000000" pitchFamily="49" charset="-128"/>
              <a:ea typeface="BIZ UDゴシック" panose="020B0400000000000000" pitchFamily="49" charset="-128"/>
            </a:rPr>
            <a:t> 　</a:t>
          </a:r>
          <a:r>
            <a:rPr kumimoji="1" lang="ja-JP" altLang="ja-JP" sz="950" b="0">
              <a:solidFill>
                <a:srgbClr val="FFFF00"/>
              </a:solidFill>
              <a:effectLst/>
              <a:latin typeface="BIZ UDゴシック" panose="020B0400000000000000" pitchFamily="49" charset="-128"/>
              <a:ea typeface="BIZ UDゴシック" panose="020B0400000000000000" pitchFamily="49" charset="-128"/>
              <a:cs typeface="+mn-cs"/>
            </a:rPr>
            <a:t>■</a:t>
          </a:r>
          <a:r>
            <a:rPr kumimoji="1" lang="ja-JP" altLang="en-US" sz="950" b="0" kern="1200">
              <a:latin typeface="BIZ UDゴシック" panose="020B0400000000000000" pitchFamily="49" charset="-128"/>
              <a:ea typeface="BIZ UDゴシック" panose="020B0400000000000000" pitchFamily="49" charset="-128"/>
            </a:rPr>
            <a:t>役　職　 ： 管理係長</a:t>
          </a:r>
        </a:p>
        <a:p>
          <a:pPr algn="l"/>
          <a:endParaRPr kumimoji="1" lang="en-US" altLang="ja-JP" sz="950" b="0" kern="1200">
            <a:latin typeface="BIZ UDゴシック" panose="020B0400000000000000" pitchFamily="49" charset="-128"/>
            <a:ea typeface="BIZ UDゴシック" panose="020B0400000000000000" pitchFamily="49" charset="-128"/>
          </a:endParaRPr>
        </a:p>
        <a:p>
          <a:pPr algn="l"/>
          <a:r>
            <a:rPr kumimoji="1" lang="ja-JP" altLang="en-US" sz="950" b="0" kern="1200">
              <a:latin typeface="BIZ UDゴシック" panose="020B0400000000000000" pitchFamily="49" charset="-128"/>
              <a:ea typeface="BIZ UDゴシック" panose="020B0400000000000000" pitchFamily="49" charset="-128"/>
            </a:rPr>
            <a:t>　</a:t>
          </a:r>
          <a:r>
            <a:rPr kumimoji="1" lang="en-US" altLang="ja-JP" sz="950" b="0" kern="1200">
              <a:latin typeface="BIZ UD明朝 Medium" panose="02020500000000000000" pitchFamily="17" charset="-128"/>
              <a:ea typeface="BIZ UD明朝 Medium" panose="02020500000000000000" pitchFamily="17" charset="-128"/>
            </a:rPr>
            <a:t>※</a:t>
          </a:r>
          <a:r>
            <a:rPr kumimoji="1" lang="ja-JP" altLang="en-US" sz="950" b="0" kern="1200">
              <a:latin typeface="BIZ UD明朝 Medium" panose="02020500000000000000" pitchFamily="17" charset="-128"/>
              <a:ea typeface="BIZ UD明朝 Medium" panose="02020500000000000000" pitchFamily="17" charset="-128"/>
            </a:rPr>
            <a:t>代表取締役の場合は、所属部署の欄に「代表取締役」と記載してください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66128</xdr:colOff>
      <xdr:row>0</xdr:row>
      <xdr:rowOff>73585</xdr:rowOff>
    </xdr:from>
    <xdr:to>
      <xdr:col>55</xdr:col>
      <xdr:colOff>44824</xdr:colOff>
      <xdr:row>5</xdr:row>
      <xdr:rowOff>64060</xdr:rowOff>
    </xdr:to>
    <xdr:sp macro="" textlink="">
      <xdr:nvSpPr>
        <xdr:cNvPr id="2" name="テキスト ボックス 1">
          <a:extLst>
            <a:ext uri="{FF2B5EF4-FFF2-40B4-BE49-F238E27FC236}">
              <a16:creationId xmlns:a16="http://schemas.microsoft.com/office/drawing/2014/main" id="{932710EF-4016-440D-9007-6388974AEA89}"/>
            </a:ext>
          </a:extLst>
        </xdr:cNvPr>
        <xdr:cNvSpPr txBox="1"/>
      </xdr:nvSpPr>
      <xdr:spPr>
        <a:xfrm>
          <a:off x="5781128" y="73585"/>
          <a:ext cx="4236931" cy="125674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latin typeface="BIZ UDPゴシック" panose="020B0400000000000000" pitchFamily="50" charset="-128"/>
              <a:ea typeface="BIZ UDPゴシック" panose="020B0400000000000000" pitchFamily="50" charset="-128"/>
            </a:rPr>
            <a:t>本シートは全て自動入力されます。</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pPr algn="ct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1">
              <a:latin typeface="BIZ UDPゴシック" panose="020B0400000000000000" pitchFamily="50" charset="-128"/>
              <a:ea typeface="BIZ UDPゴシック" panose="020B0400000000000000" pitchFamily="50" charset="-128"/>
            </a:rPr>
            <a:t>■入力先</a:t>
          </a:r>
          <a:endParaRPr kumimoji="1" lang="en-US" altLang="ja-JP" sz="1050" b="1">
            <a:latin typeface="BIZ UDPゴシック" panose="020B0400000000000000" pitchFamily="50" charset="-128"/>
            <a:ea typeface="BIZ UDPゴシック" panose="020B0400000000000000" pitchFamily="50" charset="-128"/>
          </a:endParaRPr>
        </a:p>
        <a:p>
          <a:pPr algn="l"/>
          <a:r>
            <a:rPr kumimoji="1" lang="ja-JP" altLang="en-US" sz="1050" b="1">
              <a:latin typeface="BIZ UDPゴシック" panose="020B0400000000000000" pitchFamily="50" charset="-128"/>
              <a:ea typeface="BIZ UDPゴシック" panose="020B0400000000000000" pitchFamily="50" charset="-128"/>
            </a:rPr>
            <a:t>　・別シート：「実績報告書（様式第</a:t>
          </a:r>
          <a:r>
            <a:rPr kumimoji="1" lang="en-US" altLang="ja-JP" sz="1050" b="1">
              <a:latin typeface="BIZ UDPゴシック" panose="020B0400000000000000" pitchFamily="50" charset="-128"/>
              <a:ea typeface="BIZ UDPゴシック" panose="020B0400000000000000" pitchFamily="50" charset="-128"/>
            </a:rPr>
            <a:t>10-1</a:t>
          </a:r>
          <a:r>
            <a:rPr kumimoji="1" lang="ja-JP" altLang="en-US" sz="1050" b="1">
              <a:latin typeface="BIZ UDPゴシック" panose="020B0400000000000000" pitchFamily="50" charset="-128"/>
              <a:ea typeface="BIZ UDPゴシック" panose="020B0400000000000000" pitchFamily="50" charset="-128"/>
            </a:rPr>
            <a:t>号</a:t>
          </a:r>
          <a:r>
            <a:rPr kumimoji="1" lang="en-US" altLang="ja-JP" sz="1050" b="1">
              <a:latin typeface="BIZ UDPゴシック" panose="020B0400000000000000" pitchFamily="50" charset="-128"/>
              <a:ea typeface="BIZ UDPゴシック" panose="020B0400000000000000" pitchFamily="50" charset="-128"/>
            </a:rPr>
            <a:t>)</a:t>
          </a:r>
          <a:r>
            <a:rPr kumimoji="1" lang="ja-JP" altLang="en-US" sz="1050" b="1">
              <a:latin typeface="BIZ UDPゴシック" panose="020B0400000000000000" pitchFamily="50" charset="-128"/>
              <a:ea typeface="BIZ UDPゴシック" panose="020B0400000000000000" pitchFamily="50" charset="-128"/>
            </a:rPr>
            <a:t>」</a:t>
          </a:r>
          <a:endParaRPr kumimoji="1" lang="en-US" altLang="ja-JP" sz="1050" b="1">
            <a:latin typeface="BIZ UDPゴシック" panose="020B0400000000000000" pitchFamily="50" charset="-128"/>
            <a:ea typeface="BIZ UDPゴシック" panose="020B0400000000000000" pitchFamily="50" charset="-128"/>
          </a:endParaRPr>
        </a:p>
        <a:p>
          <a:pPr algn="l"/>
          <a:r>
            <a:rPr kumimoji="1" lang="ja-JP" altLang="en-US" sz="1050" b="1">
              <a:latin typeface="BIZ UDPゴシック" panose="020B0400000000000000" pitchFamily="50" charset="-128"/>
              <a:ea typeface="BIZ UDPゴシック" panose="020B0400000000000000" pitchFamily="50" charset="-128"/>
            </a:rPr>
            <a:t>　・別シート：「経費明細（精算書内訳）（様式第</a:t>
          </a:r>
          <a:r>
            <a:rPr kumimoji="1" lang="en-US" altLang="ja-JP" sz="1050" b="1">
              <a:latin typeface="BIZ UDPゴシック" panose="020B0400000000000000" pitchFamily="50" charset="-128"/>
              <a:ea typeface="BIZ UDPゴシック" panose="020B0400000000000000" pitchFamily="50" charset="-128"/>
            </a:rPr>
            <a:t>10-1</a:t>
          </a:r>
          <a:r>
            <a:rPr kumimoji="1" lang="ja-JP" altLang="en-US" sz="1050" b="1">
              <a:latin typeface="BIZ UDPゴシック" panose="020B0400000000000000" pitchFamily="50" charset="-128"/>
              <a:ea typeface="BIZ UDPゴシック" panose="020B0400000000000000" pitchFamily="50" charset="-128"/>
            </a:rPr>
            <a:t>号別紙</a:t>
          </a:r>
          <a:r>
            <a:rPr kumimoji="1" lang="en-US" altLang="ja-JP" sz="1050" b="1">
              <a:latin typeface="BIZ UDPゴシック" panose="020B0400000000000000" pitchFamily="50" charset="-128"/>
              <a:ea typeface="BIZ UDPゴシック" panose="020B0400000000000000" pitchFamily="50" charset="-128"/>
            </a:rPr>
            <a:t>)</a:t>
          </a:r>
          <a:r>
            <a:rPr kumimoji="1" lang="ja-JP" altLang="en-US" sz="1050" b="1">
              <a:latin typeface="BIZ UDPゴシック" panose="020B0400000000000000" pitchFamily="50" charset="-128"/>
              <a:ea typeface="BIZ UDPゴシック" panose="020B0400000000000000" pitchFamily="50" charset="-128"/>
            </a:rPr>
            <a:t>」</a:t>
          </a:r>
          <a:endParaRPr kumimoji="1" lang="ja-JP" altLang="en-US" sz="1050" b="1"/>
        </a:p>
      </xdr:txBody>
    </xdr:sp>
    <xdr:clientData fPrintsWithSheet="0"/>
  </xdr:twoCellAnchor>
  <xdr:twoCellAnchor>
    <xdr:from>
      <xdr:col>17</xdr:col>
      <xdr:colOff>55574</xdr:colOff>
      <xdr:row>16</xdr:row>
      <xdr:rowOff>145677</xdr:rowOff>
    </xdr:from>
    <xdr:to>
      <xdr:col>71</xdr:col>
      <xdr:colOff>67234</xdr:colOff>
      <xdr:row>56</xdr:row>
      <xdr:rowOff>86540</xdr:rowOff>
    </xdr:to>
    <xdr:grpSp>
      <xdr:nvGrpSpPr>
        <xdr:cNvPr id="25" name="グループ化 24">
          <a:extLst>
            <a:ext uri="{FF2B5EF4-FFF2-40B4-BE49-F238E27FC236}">
              <a16:creationId xmlns:a16="http://schemas.microsoft.com/office/drawing/2014/main" id="{A67BADF1-781E-B27A-5E0C-7C56A8144CA5}"/>
            </a:ext>
          </a:extLst>
        </xdr:cNvPr>
        <xdr:cNvGrpSpPr/>
      </xdr:nvGrpSpPr>
      <xdr:grpSpPr>
        <a:xfrm>
          <a:off x="5780099" y="5600327"/>
          <a:ext cx="6180685" cy="9399188"/>
          <a:chOff x="5770574" y="5625353"/>
          <a:chExt cx="6062836" cy="9230540"/>
        </a:xfrm>
      </xdr:grpSpPr>
      <xdr:grpSp>
        <xdr:nvGrpSpPr>
          <xdr:cNvPr id="24" name="グループ化 23">
            <a:extLst>
              <a:ext uri="{FF2B5EF4-FFF2-40B4-BE49-F238E27FC236}">
                <a16:creationId xmlns:a16="http://schemas.microsoft.com/office/drawing/2014/main" id="{43F28AF4-9D10-4A6B-01BB-A81A16BDC02E}"/>
              </a:ext>
            </a:extLst>
          </xdr:cNvPr>
          <xdr:cNvGrpSpPr/>
        </xdr:nvGrpSpPr>
        <xdr:grpSpPr>
          <a:xfrm>
            <a:off x="5770574" y="6155629"/>
            <a:ext cx="6059661" cy="8697089"/>
            <a:chOff x="5770574" y="6155629"/>
            <a:chExt cx="6059661" cy="8697089"/>
          </a:xfrm>
        </xdr:grpSpPr>
        <xdr:grpSp>
          <xdr:nvGrpSpPr>
            <xdr:cNvPr id="16" name="グループ化 15">
              <a:extLst>
                <a:ext uri="{FF2B5EF4-FFF2-40B4-BE49-F238E27FC236}">
                  <a16:creationId xmlns:a16="http://schemas.microsoft.com/office/drawing/2014/main" id="{31A854DD-9EEF-8A3B-BC13-E39C16D867CB}"/>
                </a:ext>
              </a:extLst>
            </xdr:cNvPr>
            <xdr:cNvGrpSpPr/>
          </xdr:nvGrpSpPr>
          <xdr:grpSpPr>
            <a:xfrm>
              <a:off x="5770574" y="6152454"/>
              <a:ext cx="6013697" cy="8703439"/>
              <a:chOff x="11698945" y="44824"/>
              <a:chExt cx="6013240" cy="8699126"/>
            </a:xfrm>
          </xdr:grpSpPr>
          <xdr:grpSp>
            <xdr:nvGrpSpPr>
              <xdr:cNvPr id="15" name="グループ化 14">
                <a:extLst>
                  <a:ext uri="{FF2B5EF4-FFF2-40B4-BE49-F238E27FC236}">
                    <a16:creationId xmlns:a16="http://schemas.microsoft.com/office/drawing/2014/main" id="{C0199727-FBDB-EAF5-0502-0E09EA62B151}"/>
                  </a:ext>
                </a:extLst>
              </xdr:cNvPr>
              <xdr:cNvGrpSpPr/>
            </xdr:nvGrpSpPr>
            <xdr:grpSpPr>
              <a:xfrm>
                <a:off x="11698945" y="44824"/>
                <a:ext cx="6013240" cy="8699126"/>
                <a:chOff x="9534525" y="134471"/>
                <a:chExt cx="6003713" cy="8699126"/>
              </a:xfrm>
            </xdr:grpSpPr>
            <xdr:pic>
              <xdr:nvPicPr>
                <xdr:cNvPr id="7" name="図 6">
                  <a:extLst>
                    <a:ext uri="{FF2B5EF4-FFF2-40B4-BE49-F238E27FC236}">
                      <a16:creationId xmlns:a16="http://schemas.microsoft.com/office/drawing/2014/main" id="{65FA846E-382C-CE02-6BB2-DEAEAE656171}"/>
                    </a:ext>
                  </a:extLst>
                </xdr:cNvPr>
                <xdr:cNvPicPr>
                  <a:picLocks noChangeAspect="1"/>
                </xdr:cNvPicPr>
              </xdr:nvPicPr>
              <xdr:blipFill>
                <a:blip xmlns:r="http://schemas.openxmlformats.org/officeDocument/2006/relationships" r:embed="rId1"/>
                <a:stretch>
                  <a:fillRect/>
                </a:stretch>
              </xdr:blipFill>
              <xdr:spPr>
                <a:xfrm>
                  <a:off x="9534525" y="134471"/>
                  <a:ext cx="6003713" cy="8699126"/>
                </a:xfrm>
                <a:prstGeom prst="rect">
                  <a:avLst/>
                </a:prstGeom>
                <a:ln>
                  <a:solidFill>
                    <a:sysClr val="windowText" lastClr="000000"/>
                  </a:solidFill>
                </a:ln>
              </xdr:spPr>
            </xdr:pic>
            <xdr:sp macro="" textlink="">
              <xdr:nvSpPr>
                <xdr:cNvPr id="11" name="楕円 10">
                  <a:extLst>
                    <a:ext uri="{FF2B5EF4-FFF2-40B4-BE49-F238E27FC236}">
                      <a16:creationId xmlns:a16="http://schemas.microsoft.com/office/drawing/2014/main" id="{25BDA993-687E-AD6E-21A5-BC6BDC237D0F}"/>
                    </a:ext>
                  </a:extLst>
                </xdr:cNvPr>
                <xdr:cNvSpPr/>
              </xdr:nvSpPr>
              <xdr:spPr>
                <a:xfrm>
                  <a:off x="12710646" y="2719856"/>
                  <a:ext cx="581212" cy="60661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3" name="テキスト ボックス 12">
                  <a:extLst>
                    <a:ext uri="{FF2B5EF4-FFF2-40B4-BE49-F238E27FC236}">
                      <a16:creationId xmlns:a16="http://schemas.microsoft.com/office/drawing/2014/main" id="{B48D2966-3013-4C5E-987B-4B95A9671FBF}"/>
                    </a:ext>
                  </a:extLst>
                </xdr:cNvPr>
                <xdr:cNvSpPr txBox="1"/>
              </xdr:nvSpPr>
              <xdr:spPr>
                <a:xfrm>
                  <a:off x="13157765" y="3065383"/>
                  <a:ext cx="576356" cy="475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②</a:t>
                  </a:r>
                  <a:endParaRPr kumimoji="1" lang="ja-JP" altLang="en-US" sz="1600" b="1"/>
                </a:p>
              </xdr:txBody>
            </xdr:sp>
          </xdr:grpSp>
          <xdr:sp macro="" textlink="">
            <xdr:nvSpPr>
              <xdr:cNvPr id="12" name="楕円 11">
                <a:extLst>
                  <a:ext uri="{FF2B5EF4-FFF2-40B4-BE49-F238E27FC236}">
                    <a16:creationId xmlns:a16="http://schemas.microsoft.com/office/drawing/2014/main" id="{5ED699F1-1C55-4797-8A84-CF723162AC82}"/>
                  </a:ext>
                </a:extLst>
              </xdr:cNvPr>
              <xdr:cNvSpPr/>
            </xdr:nvSpPr>
            <xdr:spPr>
              <a:xfrm>
                <a:off x="12049497" y="6366435"/>
                <a:ext cx="1890620" cy="31395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4" name="テキスト ボックス 13">
                <a:extLst>
                  <a:ext uri="{FF2B5EF4-FFF2-40B4-BE49-F238E27FC236}">
                    <a16:creationId xmlns:a16="http://schemas.microsoft.com/office/drawing/2014/main" id="{EE5302D1-8B50-478A-BB75-7B3918F3FD62}"/>
                  </a:ext>
                </a:extLst>
              </xdr:cNvPr>
              <xdr:cNvSpPr txBox="1"/>
            </xdr:nvSpPr>
            <xdr:spPr>
              <a:xfrm>
                <a:off x="13106603" y="5876928"/>
                <a:ext cx="506864" cy="50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BIZ UDPゴシック" panose="020B0400000000000000" pitchFamily="50" charset="-128"/>
                    <a:ea typeface="BIZ UDPゴシック" panose="020B0400000000000000" pitchFamily="50" charset="-128"/>
                  </a:rPr>
                  <a:t>③</a:t>
                </a:r>
                <a:endParaRPr kumimoji="1" lang="en-US" altLang="ja-JP" sz="3200" b="1">
                  <a:solidFill>
                    <a:srgbClr val="FF0000"/>
                  </a:solidFill>
                  <a:latin typeface="BIZ UDPゴシック" panose="020B0400000000000000" pitchFamily="50" charset="-128"/>
                  <a:ea typeface="BIZ UDPゴシック" panose="020B0400000000000000" pitchFamily="50" charset="-128"/>
                </a:endParaRPr>
              </a:p>
            </xdr:txBody>
          </xdr:sp>
        </xdr:grpSp>
        <xdr:sp macro="" textlink="">
          <xdr:nvSpPr>
            <xdr:cNvPr id="22" name="楕円 21">
              <a:extLst>
                <a:ext uri="{FF2B5EF4-FFF2-40B4-BE49-F238E27FC236}">
                  <a16:creationId xmlns:a16="http://schemas.microsoft.com/office/drawing/2014/main" id="{197E8087-87A7-4D3E-B3E9-B98C1DB71DFC}"/>
                </a:ext>
              </a:extLst>
            </xdr:cNvPr>
            <xdr:cNvSpPr/>
          </xdr:nvSpPr>
          <xdr:spPr>
            <a:xfrm>
              <a:off x="8490426" y="7770531"/>
              <a:ext cx="3339809" cy="36176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23" name="テキスト ボックス 22">
              <a:extLst>
                <a:ext uri="{FF2B5EF4-FFF2-40B4-BE49-F238E27FC236}">
                  <a16:creationId xmlns:a16="http://schemas.microsoft.com/office/drawing/2014/main" id="{4EC1FBDC-5282-488F-A027-A48D50F4DE0C}"/>
                </a:ext>
              </a:extLst>
            </xdr:cNvPr>
            <xdr:cNvSpPr txBox="1"/>
          </xdr:nvSpPr>
          <xdr:spPr>
            <a:xfrm>
              <a:off x="7986164" y="7690835"/>
              <a:ext cx="580489" cy="478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①</a:t>
              </a:r>
              <a:endParaRPr kumimoji="1" lang="ja-JP" altLang="en-US" sz="1600" b="1"/>
            </a:p>
          </xdr:txBody>
        </xdr:sp>
      </xdr:grpSp>
      <xdr:sp macro="" textlink="">
        <xdr:nvSpPr>
          <xdr:cNvPr id="21" name="矢印: 下 20">
            <a:extLst>
              <a:ext uri="{FF2B5EF4-FFF2-40B4-BE49-F238E27FC236}">
                <a16:creationId xmlns:a16="http://schemas.microsoft.com/office/drawing/2014/main" id="{65F246C5-8C91-7DB9-930C-0B7797285B3E}"/>
              </a:ext>
            </a:extLst>
          </xdr:cNvPr>
          <xdr:cNvSpPr/>
        </xdr:nvSpPr>
        <xdr:spPr>
          <a:xfrm>
            <a:off x="7799294" y="5625353"/>
            <a:ext cx="728383" cy="762000"/>
          </a:xfrm>
          <a:prstGeom prst="down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rgbClr val="FF0000"/>
              </a:solidFill>
            </a:endParaRPr>
          </a:p>
        </xdr:txBody>
      </xdr:sp>
    </xdr:grpSp>
    <xdr:clientData/>
  </xdr:twoCellAnchor>
  <xdr:twoCellAnchor>
    <xdr:from>
      <xdr:col>72</xdr:col>
      <xdr:colOff>86629</xdr:colOff>
      <xdr:row>16</xdr:row>
      <xdr:rowOff>54428</xdr:rowOff>
    </xdr:from>
    <xdr:to>
      <xdr:col>138</xdr:col>
      <xdr:colOff>56334</xdr:colOff>
      <xdr:row>44</xdr:row>
      <xdr:rowOff>189609</xdr:rowOff>
    </xdr:to>
    <xdr:grpSp>
      <xdr:nvGrpSpPr>
        <xdr:cNvPr id="36" name="グループ化 35">
          <a:extLst>
            <a:ext uri="{FF2B5EF4-FFF2-40B4-BE49-F238E27FC236}">
              <a16:creationId xmlns:a16="http://schemas.microsoft.com/office/drawing/2014/main" id="{3E620FE5-D386-A818-6A01-BDF6F5945E0B}"/>
            </a:ext>
          </a:extLst>
        </xdr:cNvPr>
        <xdr:cNvGrpSpPr/>
      </xdr:nvGrpSpPr>
      <xdr:grpSpPr>
        <a:xfrm>
          <a:off x="12094479" y="5512253"/>
          <a:ext cx="7516680" cy="6850306"/>
          <a:chOff x="11961691" y="5531214"/>
          <a:chExt cx="7368762" cy="6738335"/>
        </a:xfrm>
      </xdr:grpSpPr>
      <xdr:grpSp>
        <xdr:nvGrpSpPr>
          <xdr:cNvPr id="35" name="グループ化 34">
            <a:extLst>
              <a:ext uri="{FF2B5EF4-FFF2-40B4-BE49-F238E27FC236}">
                <a16:creationId xmlns:a16="http://schemas.microsoft.com/office/drawing/2014/main" id="{54174740-9D90-731D-CB79-95EAE859961F}"/>
              </a:ext>
            </a:extLst>
          </xdr:cNvPr>
          <xdr:cNvGrpSpPr/>
        </xdr:nvGrpSpPr>
        <xdr:grpSpPr>
          <a:xfrm>
            <a:off x="11961691" y="6151898"/>
            <a:ext cx="7368762" cy="6117651"/>
            <a:chOff x="11961691" y="6151898"/>
            <a:chExt cx="7368762" cy="6117651"/>
          </a:xfrm>
        </xdr:grpSpPr>
        <xdr:grpSp>
          <xdr:nvGrpSpPr>
            <xdr:cNvPr id="31" name="グループ化 30">
              <a:extLst>
                <a:ext uri="{FF2B5EF4-FFF2-40B4-BE49-F238E27FC236}">
                  <a16:creationId xmlns:a16="http://schemas.microsoft.com/office/drawing/2014/main" id="{2592231A-44CD-97A0-2A3F-27CB3F4AED81}"/>
                </a:ext>
              </a:extLst>
            </xdr:cNvPr>
            <xdr:cNvGrpSpPr/>
          </xdr:nvGrpSpPr>
          <xdr:grpSpPr>
            <a:xfrm>
              <a:off x="11961691" y="6151898"/>
              <a:ext cx="7368762" cy="6117651"/>
              <a:chOff x="12094481" y="6132288"/>
              <a:chExt cx="7516679" cy="6230270"/>
            </a:xfrm>
          </xdr:grpSpPr>
          <xdr:pic>
            <xdr:nvPicPr>
              <xdr:cNvPr id="26" name="図 25">
                <a:extLst>
                  <a:ext uri="{FF2B5EF4-FFF2-40B4-BE49-F238E27FC236}">
                    <a16:creationId xmlns:a16="http://schemas.microsoft.com/office/drawing/2014/main" id="{F5CC337D-B3FF-2D47-011A-5CB00AE19A6F}"/>
                  </a:ext>
                </a:extLst>
              </xdr:cNvPr>
              <xdr:cNvPicPr>
                <a:picLocks noChangeAspect="1"/>
              </xdr:cNvPicPr>
            </xdr:nvPicPr>
            <xdr:blipFill rotWithShape="1">
              <a:blip xmlns:r="http://schemas.openxmlformats.org/officeDocument/2006/relationships" r:embed="rId2"/>
              <a:srcRect b="53457"/>
              <a:stretch>
                <a:fillRect/>
              </a:stretch>
            </xdr:blipFill>
            <xdr:spPr>
              <a:xfrm>
                <a:off x="12190188" y="6132288"/>
                <a:ext cx="7114004" cy="2793681"/>
              </a:xfrm>
              <a:prstGeom prst="rect">
                <a:avLst/>
              </a:prstGeom>
            </xdr:spPr>
          </xdr:pic>
          <xdr:pic>
            <xdr:nvPicPr>
              <xdr:cNvPr id="27" name="図 26">
                <a:extLst>
                  <a:ext uri="{FF2B5EF4-FFF2-40B4-BE49-F238E27FC236}">
                    <a16:creationId xmlns:a16="http://schemas.microsoft.com/office/drawing/2014/main" id="{A6A1FC90-9650-39AD-181C-C73F674BD0B7}"/>
                  </a:ext>
                </a:extLst>
              </xdr:cNvPr>
              <xdr:cNvPicPr>
                <a:picLocks noChangeAspect="1"/>
              </xdr:cNvPicPr>
            </xdr:nvPicPr>
            <xdr:blipFill rotWithShape="1">
              <a:blip xmlns:r="http://schemas.openxmlformats.org/officeDocument/2006/relationships" r:embed="rId3"/>
              <a:srcRect t="35723"/>
              <a:stretch>
                <a:fillRect/>
              </a:stretch>
            </xdr:blipFill>
            <xdr:spPr>
              <a:xfrm>
                <a:off x="12228739" y="9307741"/>
                <a:ext cx="7114268" cy="3054817"/>
              </a:xfrm>
              <a:prstGeom prst="rect">
                <a:avLst/>
              </a:prstGeom>
            </xdr:spPr>
          </xdr:pic>
          <xdr:pic>
            <xdr:nvPicPr>
              <xdr:cNvPr id="29" name="図 28">
                <a:extLst>
                  <a:ext uri="{FF2B5EF4-FFF2-40B4-BE49-F238E27FC236}">
                    <a16:creationId xmlns:a16="http://schemas.microsoft.com/office/drawing/2014/main" id="{C2E37F0F-288C-48B0-3994-EE48853E60DA}"/>
                  </a:ext>
                </a:extLst>
              </xdr:cNvPr>
              <xdr:cNvPicPr>
                <a:picLocks noChangeAspect="1"/>
              </xdr:cNvPicPr>
            </xdr:nvPicPr>
            <xdr:blipFill>
              <a:blip xmlns:r="http://schemas.openxmlformats.org/officeDocument/2006/relationships" r:embed="rId4"/>
              <a:stretch>
                <a:fillRect/>
              </a:stretch>
            </xdr:blipFill>
            <xdr:spPr>
              <a:xfrm>
                <a:off x="12094481" y="8840108"/>
                <a:ext cx="7516679" cy="467697"/>
              </a:xfrm>
              <a:prstGeom prst="rect">
                <a:avLst/>
              </a:prstGeom>
            </xdr:spPr>
          </xdr:pic>
        </xdr:grpSp>
        <xdr:grpSp>
          <xdr:nvGrpSpPr>
            <xdr:cNvPr id="34" name="グループ化 33">
              <a:extLst>
                <a:ext uri="{FF2B5EF4-FFF2-40B4-BE49-F238E27FC236}">
                  <a16:creationId xmlns:a16="http://schemas.microsoft.com/office/drawing/2014/main" id="{BF5C0E16-8C86-13B5-EC6E-A556AC393F46}"/>
                </a:ext>
              </a:extLst>
            </xdr:cNvPr>
            <xdr:cNvGrpSpPr/>
          </xdr:nvGrpSpPr>
          <xdr:grpSpPr>
            <a:xfrm>
              <a:off x="17801690" y="10810503"/>
              <a:ext cx="1343560" cy="1075710"/>
              <a:chOff x="17801690" y="10810503"/>
              <a:chExt cx="1343560" cy="1075710"/>
            </a:xfrm>
          </xdr:grpSpPr>
          <xdr:sp macro="" textlink="">
            <xdr:nvSpPr>
              <xdr:cNvPr id="30" name="楕円 29">
                <a:extLst>
                  <a:ext uri="{FF2B5EF4-FFF2-40B4-BE49-F238E27FC236}">
                    <a16:creationId xmlns:a16="http://schemas.microsoft.com/office/drawing/2014/main" id="{C23A4D97-90D9-4468-880E-29C98B6A1659}"/>
                  </a:ext>
                </a:extLst>
              </xdr:cNvPr>
              <xdr:cNvSpPr/>
            </xdr:nvSpPr>
            <xdr:spPr>
              <a:xfrm>
                <a:off x="17801690" y="11288327"/>
                <a:ext cx="1343560" cy="59788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3" name="テキスト ボックス 32">
                <a:extLst>
                  <a:ext uri="{FF2B5EF4-FFF2-40B4-BE49-F238E27FC236}">
                    <a16:creationId xmlns:a16="http://schemas.microsoft.com/office/drawing/2014/main" id="{AC586925-C370-4452-A0A8-2B995E7043B6}"/>
                  </a:ext>
                </a:extLst>
              </xdr:cNvPr>
              <xdr:cNvSpPr txBox="1"/>
            </xdr:nvSpPr>
            <xdr:spPr>
              <a:xfrm>
                <a:off x="18194722" y="10810503"/>
                <a:ext cx="583362" cy="469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④</a:t>
                </a:r>
                <a:endParaRPr kumimoji="1" lang="ja-JP" altLang="en-US" sz="1600" b="1"/>
              </a:p>
            </xdr:txBody>
          </xdr:sp>
        </xdr:grpSp>
      </xdr:grpSp>
      <xdr:sp macro="" textlink="">
        <xdr:nvSpPr>
          <xdr:cNvPr id="32" name="矢印: 下 31">
            <a:extLst>
              <a:ext uri="{FF2B5EF4-FFF2-40B4-BE49-F238E27FC236}">
                <a16:creationId xmlns:a16="http://schemas.microsoft.com/office/drawing/2014/main" id="{5C70B450-BF4C-4D20-A566-1160D869DE9F}"/>
              </a:ext>
            </a:extLst>
          </xdr:cNvPr>
          <xdr:cNvSpPr/>
        </xdr:nvSpPr>
        <xdr:spPr>
          <a:xfrm>
            <a:off x="14423210" y="5531214"/>
            <a:ext cx="742801" cy="877440"/>
          </a:xfrm>
          <a:prstGeom prst="down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rgbClr val="FF0000"/>
              </a:solidFill>
            </a:endParaRPr>
          </a:p>
        </xdr:txBody>
      </xdr:sp>
    </xdr:grpSp>
    <xdr:clientData/>
  </xdr:twoCellAnchor>
  <xdr:twoCellAnchor>
    <xdr:from>
      <xdr:col>73</xdr:col>
      <xdr:colOff>84461</xdr:colOff>
      <xdr:row>5</xdr:row>
      <xdr:rowOff>190525</xdr:rowOff>
    </xdr:from>
    <xdr:to>
      <xdr:col>123</xdr:col>
      <xdr:colOff>86872</xdr:colOff>
      <xdr:row>16</xdr:row>
      <xdr:rowOff>316192</xdr:rowOff>
    </xdr:to>
    <xdr:sp macro="" textlink="">
      <xdr:nvSpPr>
        <xdr:cNvPr id="3" name="テキスト ボックス 2">
          <a:extLst>
            <a:ext uri="{FF2B5EF4-FFF2-40B4-BE49-F238E27FC236}">
              <a16:creationId xmlns:a16="http://schemas.microsoft.com/office/drawing/2014/main" id="{5B0AAD80-6100-43BE-9016-C36319154611}"/>
            </a:ext>
          </a:extLst>
        </xdr:cNvPr>
        <xdr:cNvSpPr txBox="1"/>
      </xdr:nvSpPr>
      <xdr:spPr>
        <a:xfrm>
          <a:off x="12074755" y="1456790"/>
          <a:ext cx="5605352" cy="433907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別シート：</a:t>
          </a:r>
          <a:r>
            <a:rPr kumimoji="1" lang="ja-JP" altLang="en-US"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経費明細（精算書内訳）（様式第</a:t>
          </a:r>
          <a:r>
            <a:rPr kumimoji="1" lang="en-US" altLang="ja-JP"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10-1</a:t>
          </a:r>
          <a:r>
            <a:rPr kumimoji="1" lang="ja-JP" altLang="en-US"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号別紙</a:t>
          </a:r>
          <a:r>
            <a:rPr kumimoji="1" lang="en-US" altLang="ja-JP"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a:t>
          </a:r>
          <a:r>
            <a:rPr kumimoji="1" lang="en-US" altLang="ja-JP" sz="1600" b="1" u="none" baseline="0">
              <a:solidFill>
                <a:sysClr val="windowText" lastClr="000000"/>
              </a:solidFill>
              <a:uFill>
                <a:solidFill>
                  <a:srgbClr val="FF0000"/>
                </a:solidFill>
              </a:uFill>
              <a:latin typeface="BIZ UDPゴシック" panose="020B0400000000000000" pitchFamily="50" charset="-128"/>
              <a:ea typeface="BIZ UDPゴシック" panose="020B0400000000000000" pitchFamily="50" charset="-128"/>
            </a:rPr>
            <a:t>】</a:t>
          </a:r>
        </a:p>
        <a:p>
          <a:pPr algn="ctr"/>
          <a:endParaRPr kumimoji="1" lang="en-US" altLang="ja-JP" sz="1600" b="1" u="heavy" baseline="0">
            <a:solidFill>
              <a:srgbClr val="FF0000"/>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表：「精算額（詳細は内訳のとおり）」は、全て経費明細（精算書内訳）（様式第</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10-1</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号別紙</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に入力されたデータが自動で反映されます。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支給決定額（赤色のセル）</a:t>
          </a:r>
          <a:r>
            <a:rPr kumimoji="1" lang="ja-JP" altLang="en-US" sz="1100" b="1">
              <a:solidFill>
                <a:schemeClr val="tx1"/>
              </a:solidFill>
              <a:latin typeface="BIZ UDPゴシック" panose="020B0400000000000000" pitchFamily="50" charset="-128"/>
              <a:ea typeface="BIZ UDPゴシック" panose="020B0400000000000000" pitchFamily="50" charset="-128"/>
            </a:rPr>
            <a:t>は、</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別シート：「経費明細（精算書内訳）」の各事業の</a:t>
          </a:r>
          <a:r>
            <a:rPr kumimoji="1" lang="ja-JP" altLang="en-US" sz="1100" b="1">
              <a:solidFill>
                <a:srgbClr val="F0720A"/>
              </a:solidFill>
              <a:latin typeface="BIZ UDPゴシック" panose="020B0400000000000000" pitchFamily="50" charset="-128"/>
              <a:ea typeface="BIZ UDPゴシック" panose="020B0400000000000000" pitchFamily="50" charset="-128"/>
            </a:rPr>
            <a:t>支給決定額（オレンジ色のセル）</a:t>
          </a:r>
          <a:r>
            <a:rPr kumimoji="1" lang="ja-JP" altLang="en-US" sz="1100" b="1">
              <a:solidFill>
                <a:schemeClr val="dk1"/>
              </a:solidFill>
              <a:latin typeface="BIZ UDPゴシック" panose="020B0400000000000000" pitchFamily="50" charset="-128"/>
              <a:ea typeface="BIZ UDPゴシック" panose="020B0400000000000000" pitchFamily="50" charset="-128"/>
            </a:rPr>
            <a:t>を入力すると金額が反映されます。</a:t>
          </a:r>
          <a:endParaRPr kumimoji="1" lang="en-US" altLang="ja-JP" sz="1100" b="1">
            <a:solidFill>
              <a:schemeClr val="dk1"/>
            </a:solidFill>
            <a:latin typeface="BIZ UDPゴシック" panose="020B0400000000000000" pitchFamily="50" charset="-128"/>
            <a:ea typeface="BIZ UDPゴシック" panose="020B0400000000000000" pitchFamily="50" charset="-128"/>
          </a:endParaRPr>
        </a:p>
        <a:p>
          <a:pPr algn="l"/>
          <a:r>
            <a:rPr kumimoji="1" lang="en-US" altLang="ja-JP" sz="1100" b="1" u="sng">
              <a:solidFill>
                <a:schemeClr val="dk1"/>
              </a:solidFill>
              <a:latin typeface="BIZ UDPゴシック" panose="020B0400000000000000" pitchFamily="50" charset="-128"/>
              <a:ea typeface="BIZ UDPゴシック" panose="020B0400000000000000" pitchFamily="50" charset="-128"/>
            </a:rPr>
            <a:t>※</a:t>
          </a:r>
          <a:r>
            <a:rPr kumimoji="1" lang="ja-JP" altLang="en-US" sz="1100" b="1" u="sng">
              <a:solidFill>
                <a:schemeClr val="dk1"/>
              </a:solidFill>
              <a:latin typeface="BIZ UDPゴシック" panose="020B0400000000000000" pitchFamily="50" charset="-128"/>
              <a:ea typeface="BIZ UDPゴシック" panose="020B0400000000000000" pitchFamily="50" charset="-128"/>
            </a:rPr>
            <a:t>支給決定額が</a:t>
          </a:r>
          <a:r>
            <a:rPr kumimoji="1" lang="en-US" altLang="ja-JP" sz="1100" b="1" u="sng">
              <a:solidFill>
                <a:schemeClr val="dk1"/>
              </a:solidFill>
              <a:latin typeface="BIZ UDPゴシック" panose="020B0400000000000000" pitchFamily="50" charset="-128"/>
              <a:ea typeface="BIZ UDPゴシック" panose="020B0400000000000000" pitchFamily="50" charset="-128"/>
            </a:rPr>
            <a:t>0</a:t>
          </a:r>
          <a:r>
            <a:rPr kumimoji="1" lang="ja-JP" altLang="en-US" sz="1100" b="1" u="sng">
              <a:solidFill>
                <a:schemeClr val="dk1"/>
              </a:solidFill>
              <a:latin typeface="BIZ UDPゴシック" panose="020B0400000000000000" pitchFamily="50" charset="-128"/>
              <a:ea typeface="BIZ UDPゴシック" panose="020B0400000000000000" pitchFamily="50" charset="-128"/>
            </a:rPr>
            <a:t>の場合でも、別シート：「経費明細（精算書内訳）」の各事業の</a:t>
          </a:r>
          <a:r>
            <a:rPr kumimoji="1" lang="ja-JP" altLang="en-US" sz="1100" b="1" u="sng">
              <a:solidFill>
                <a:srgbClr val="F0720A"/>
              </a:solidFill>
              <a:latin typeface="BIZ UDPゴシック" panose="020B0400000000000000" pitchFamily="50" charset="-128"/>
              <a:ea typeface="BIZ UDPゴシック" panose="020B0400000000000000" pitchFamily="50" charset="-128"/>
            </a:rPr>
            <a:t>支給決定額（オレンジ色のセル）</a:t>
          </a:r>
          <a:r>
            <a:rPr kumimoji="1" lang="ja-JP" altLang="en-US" sz="1100" b="1" u="sng">
              <a:solidFill>
                <a:schemeClr val="dk1"/>
              </a:solidFill>
              <a:latin typeface="BIZ UDPゴシック" panose="020B0400000000000000" pitchFamily="50" charset="-128"/>
              <a:ea typeface="BIZ UDPゴシック" panose="020B0400000000000000" pitchFamily="50" charset="-128"/>
            </a:rPr>
            <a:t>に</a:t>
          </a:r>
          <a:r>
            <a:rPr kumimoji="1" lang="en-US" altLang="ja-JP" sz="1100" b="1" u="sng">
              <a:solidFill>
                <a:schemeClr val="dk1"/>
              </a:solidFill>
              <a:latin typeface="BIZ UDPゴシック" panose="020B0400000000000000" pitchFamily="50" charset="-128"/>
              <a:ea typeface="BIZ UDPゴシック" panose="020B0400000000000000" pitchFamily="50" charset="-128"/>
            </a:rPr>
            <a:t>0</a:t>
          </a:r>
          <a:r>
            <a:rPr kumimoji="1" lang="ja-JP" altLang="en-US" sz="1100" b="1" u="sng">
              <a:solidFill>
                <a:schemeClr val="dk1"/>
              </a:solidFill>
              <a:latin typeface="BIZ UDPゴシック" panose="020B0400000000000000" pitchFamily="50" charset="-128"/>
              <a:ea typeface="BIZ UDPゴシック" panose="020B0400000000000000" pitchFamily="50" charset="-128"/>
            </a:rPr>
            <a:t>と入力してください。</a:t>
          </a:r>
          <a:endParaRPr kumimoji="1" lang="en-US" altLang="ja-JP" sz="1100" b="1" u="sng">
            <a:solidFill>
              <a:schemeClr val="dk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dk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■入力箇所は下記の</a:t>
          </a:r>
          <a:r>
            <a:rPr kumimoji="1" lang="en-US" altLang="ja-JP" sz="1100" b="1">
              <a:solidFill>
                <a:srgbClr val="FF0000"/>
              </a:solidFill>
              <a:latin typeface="BIZ UDPゴシック" panose="020B0400000000000000" pitchFamily="50" charset="-128"/>
              <a:ea typeface="BIZ UDPゴシック" panose="020B0400000000000000" pitchFamily="50" charset="-128"/>
            </a:rPr>
            <a:t>3</a:t>
          </a:r>
          <a:r>
            <a:rPr kumimoji="1" lang="ja-JP" altLang="en-US" sz="1100" b="1">
              <a:solidFill>
                <a:srgbClr val="FF0000"/>
              </a:solidFill>
              <a:latin typeface="BIZ UDPゴシック" panose="020B0400000000000000" pitchFamily="50" charset="-128"/>
              <a:ea typeface="BIZ UDPゴシック" panose="020B0400000000000000" pitchFamily="50" charset="-128"/>
            </a:rPr>
            <a:t>カ所</a:t>
          </a:r>
          <a:endParaRPr kumimoji="1" lang="en-US" altLang="ja-JP" sz="1100" b="1">
            <a:solidFill>
              <a:schemeClr val="dk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・「住宅の借上げ」に係る支給決定額</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r>
            <a:rPr kumimoji="1" lang="en-US" altLang="ja-JP" sz="1100" b="1">
              <a:solidFill>
                <a:srgbClr val="FF0000"/>
              </a:solidFill>
              <a:latin typeface="BIZ UDPゴシック" panose="020B0400000000000000" pitchFamily="50" charset="-128"/>
              <a:ea typeface="BIZ UDPゴシック" panose="020B0400000000000000" pitchFamily="50" charset="-128"/>
            </a:rPr>
            <a:t>F</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・「食事等の提供」に係る支給決定額</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E</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・「健康増進サービスの提供」に係る支給決定額</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E</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入力箇所は下の図の④の位置</a:t>
          </a:r>
          <a:r>
            <a:rPr kumimoji="1" lang="ja-JP" altLang="en-US" sz="1100" b="1">
              <a:solidFill>
                <a:schemeClr val="tx1"/>
              </a:solidFill>
              <a:latin typeface="BIZ UDPゴシック" panose="020B0400000000000000" pitchFamily="50" charset="-128"/>
              <a:ea typeface="BIZ UDPゴシック" panose="020B0400000000000000" pitchFamily="50" charset="-128"/>
            </a:rPr>
            <a:t>を参考にしてください。</a:t>
          </a:r>
        </a:p>
      </xdr:txBody>
    </xdr:sp>
    <xdr:clientData fPrintsWithSheet="0"/>
  </xdr:twoCellAnchor>
  <xdr:twoCellAnchor>
    <xdr:from>
      <xdr:col>18</xdr:col>
      <xdr:colOff>2818</xdr:colOff>
      <xdr:row>5</xdr:row>
      <xdr:rowOff>208161</xdr:rowOff>
    </xdr:from>
    <xdr:to>
      <xdr:col>68</xdr:col>
      <xdr:colOff>11579</xdr:colOff>
      <xdr:row>16</xdr:row>
      <xdr:rowOff>343353</xdr:rowOff>
    </xdr:to>
    <xdr:sp macro="" textlink="">
      <xdr:nvSpPr>
        <xdr:cNvPr id="4" name="テキスト ボックス 3">
          <a:extLst>
            <a:ext uri="{FF2B5EF4-FFF2-40B4-BE49-F238E27FC236}">
              <a16:creationId xmlns:a16="http://schemas.microsoft.com/office/drawing/2014/main" id="{B41F70DE-A759-4F04-A1B0-ABB407B99DF5}"/>
            </a:ext>
          </a:extLst>
        </xdr:cNvPr>
        <xdr:cNvSpPr txBox="1"/>
      </xdr:nvSpPr>
      <xdr:spPr>
        <a:xfrm>
          <a:off x="5826675" y="1460018"/>
          <a:ext cx="5451618" cy="431258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別シート：</a:t>
          </a:r>
          <a:r>
            <a:rPr kumimoji="1" lang="ja-JP" altLang="en-US"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実績報告書（様式第</a:t>
          </a:r>
          <a:r>
            <a:rPr kumimoji="1" lang="en-US" altLang="ja-JP"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10-1</a:t>
          </a:r>
          <a:r>
            <a:rPr kumimoji="1" lang="ja-JP" altLang="en-US"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号</a:t>
          </a:r>
          <a:r>
            <a:rPr kumimoji="1" lang="en-US" altLang="ja-JP"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a:t>
          </a:r>
          <a:r>
            <a:rPr kumimoji="1" lang="en-US" altLang="ja-JP"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p>
        <a:p>
          <a:pPr algn="l"/>
          <a:endPar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グレーのセルは、別シート「実績報告書</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様式第</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10-1</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号</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」に入力したものが自動で反映されます。</a:t>
          </a:r>
          <a:endPar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endPar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企業等の名称</a:t>
          </a: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①を入力してください。</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■経費明細</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精算書</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年目</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p>
        <a:p>
          <a:pPr algn="l"/>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②</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を入力してください。</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■本実績報告に係る助成対象事業の実施期間</a:t>
          </a: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②及び③を入力してください。</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③には、該当する支給決定通知書に記載の「</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(2)</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取組期間</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本実績報告に係る助成対象事業の実施期間」を入力してください。</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基本的には、開始日から</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年と</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日前の日付となります。</a:t>
          </a: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（例）　開始日</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令和８年９月</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15</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日</a:t>
          </a: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　　　　終了日</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令和９年９月</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14</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日</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下の図を参考に該当部分を入力してください。</a:t>
          </a:r>
          <a:endParaRPr kumimoji="1" lang="ja-JP" altLang="en-US" sz="900" b="1">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13</xdr:col>
      <xdr:colOff>74083</xdr:colOff>
      <xdr:row>2</xdr:row>
      <xdr:rowOff>0</xdr:rowOff>
    </xdr:from>
    <xdr:to>
      <xdr:col>44</xdr:col>
      <xdr:colOff>19724</xdr:colOff>
      <xdr:row>6</xdr:row>
      <xdr:rowOff>320868</xdr:rowOff>
    </xdr:to>
    <xdr:sp macro="" textlink="">
      <xdr:nvSpPr>
        <xdr:cNvPr id="3" name="テキスト ボックス 2">
          <a:extLst>
            <a:ext uri="{FF2B5EF4-FFF2-40B4-BE49-F238E27FC236}">
              <a16:creationId xmlns:a16="http://schemas.microsoft.com/office/drawing/2014/main" id="{EC244AC5-819D-4459-80E9-C0B60B02F941}"/>
            </a:ext>
          </a:extLst>
        </xdr:cNvPr>
        <xdr:cNvSpPr txBox="1"/>
      </xdr:nvSpPr>
      <xdr:spPr>
        <a:xfrm>
          <a:off x="9313333" y="317500"/>
          <a:ext cx="3554558" cy="1283951"/>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050" kern="1200">
              <a:latin typeface="BIZ UDPゴシック" panose="020B0400000000000000" pitchFamily="50" charset="-128"/>
              <a:ea typeface="BIZ UDPゴシック" panose="020B0400000000000000" pitchFamily="50" charset="-128"/>
            </a:rPr>
            <a:t>【</a:t>
          </a:r>
          <a:r>
            <a:rPr kumimoji="1" lang="ja-JP" altLang="en-US" sz="1050" kern="1200">
              <a:latin typeface="BIZ UDPゴシック" panose="020B0400000000000000" pitchFamily="50" charset="-128"/>
              <a:ea typeface="BIZ UDPゴシック" panose="020B0400000000000000" pitchFamily="50" charset="-128"/>
            </a:rPr>
            <a:t>全様式共通</a:t>
          </a:r>
          <a:r>
            <a:rPr kumimoji="1" lang="en-US" altLang="ja-JP" sz="1050" kern="1200">
              <a:latin typeface="BIZ UDPゴシック" panose="020B0400000000000000" pitchFamily="50" charset="-128"/>
              <a:ea typeface="BIZ UDPゴシック" panose="020B0400000000000000" pitchFamily="50" charset="-128"/>
            </a:rPr>
            <a:t>】</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0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050" kern="1200">
            <a:latin typeface="BIZ UDPゴシック" panose="020B0400000000000000" pitchFamily="50" charset="-128"/>
            <a:ea typeface="BIZ UDPゴシック" panose="020B0400000000000000" pitchFamily="50" charset="-128"/>
          </a:endParaRPr>
        </a:p>
        <a:p>
          <a:r>
            <a:rPr kumimoji="1" lang="ja-JP" altLang="en-US" sz="1050" kern="1200">
              <a:solidFill>
                <a:srgbClr val="FFC000"/>
              </a:solidFill>
              <a:latin typeface="BIZ UDPゴシック" panose="020B0400000000000000" pitchFamily="50" charset="-128"/>
              <a:ea typeface="BIZ UDPゴシック" panose="020B0400000000000000" pitchFamily="50" charset="-128"/>
            </a:rPr>
            <a:t>■</a:t>
          </a:r>
          <a:r>
            <a:rPr kumimoji="1" lang="ja-JP" altLang="en-US" sz="10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オレンジ色のセルは、</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050" kern="1200">
              <a:solidFill>
                <a:srgbClr val="FFFF00"/>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0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638735</xdr:colOff>
      <xdr:row>40</xdr:row>
      <xdr:rowOff>33617</xdr:rowOff>
    </xdr:from>
    <xdr:to>
      <xdr:col>6</xdr:col>
      <xdr:colOff>638736</xdr:colOff>
      <xdr:row>42</xdr:row>
      <xdr:rowOff>46521</xdr:rowOff>
    </xdr:to>
    <xdr:cxnSp macro="">
      <xdr:nvCxnSpPr>
        <xdr:cNvPr id="2" name="直線矢印コネクタ 1">
          <a:extLst>
            <a:ext uri="{FF2B5EF4-FFF2-40B4-BE49-F238E27FC236}">
              <a16:creationId xmlns:a16="http://schemas.microsoft.com/office/drawing/2014/main" id="{2305B277-DC9C-4757-B418-35548838DE87}"/>
            </a:ext>
          </a:extLst>
        </xdr:cNvPr>
        <xdr:cNvCxnSpPr/>
      </xdr:nvCxnSpPr>
      <xdr:spPr>
        <a:xfrm flipV="1">
          <a:off x="6880411" y="28160382"/>
          <a:ext cx="1" cy="6852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771239</xdr:colOff>
      <xdr:row>9</xdr:row>
      <xdr:rowOff>36428</xdr:rowOff>
    </xdr:from>
    <xdr:to>
      <xdr:col>7</xdr:col>
      <xdr:colOff>771239</xdr:colOff>
      <xdr:row>9</xdr:row>
      <xdr:rowOff>298640</xdr:rowOff>
    </xdr:to>
    <xdr:cxnSp macro="">
      <xdr:nvCxnSpPr>
        <xdr:cNvPr id="3" name="直線矢印コネクタ 2">
          <a:extLst>
            <a:ext uri="{FF2B5EF4-FFF2-40B4-BE49-F238E27FC236}">
              <a16:creationId xmlns:a16="http://schemas.microsoft.com/office/drawing/2014/main" id="{E99A827F-D00F-481F-B402-3CEB8221394D}"/>
            </a:ext>
          </a:extLst>
        </xdr:cNvPr>
        <xdr:cNvCxnSpPr/>
      </xdr:nvCxnSpPr>
      <xdr:spPr>
        <a:xfrm flipH="1">
          <a:off x="5032089" y="1522328"/>
          <a:ext cx="0" cy="1288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524113</xdr:colOff>
      <xdr:row>9</xdr:row>
      <xdr:rowOff>73009</xdr:rowOff>
    </xdr:from>
    <xdr:to>
      <xdr:col>5</xdr:col>
      <xdr:colOff>524658</xdr:colOff>
      <xdr:row>9</xdr:row>
      <xdr:rowOff>322521</xdr:rowOff>
    </xdr:to>
    <xdr:cxnSp macro="">
      <xdr:nvCxnSpPr>
        <xdr:cNvPr id="4" name="直線矢印コネクタ 3">
          <a:extLst>
            <a:ext uri="{FF2B5EF4-FFF2-40B4-BE49-F238E27FC236}">
              <a16:creationId xmlns:a16="http://schemas.microsoft.com/office/drawing/2014/main" id="{C3F44A04-A5AE-4480-A61F-1B96BF51088A}"/>
            </a:ext>
          </a:extLst>
        </xdr:cNvPr>
        <xdr:cNvCxnSpPr/>
      </xdr:nvCxnSpPr>
      <xdr:spPr>
        <a:xfrm flipH="1">
          <a:off x="3667363" y="1558909"/>
          <a:ext cx="545" cy="907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440564</xdr:colOff>
      <xdr:row>9</xdr:row>
      <xdr:rowOff>64635</xdr:rowOff>
    </xdr:from>
    <xdr:to>
      <xdr:col>3</xdr:col>
      <xdr:colOff>440564</xdr:colOff>
      <xdr:row>9</xdr:row>
      <xdr:rowOff>320497</xdr:rowOff>
    </xdr:to>
    <xdr:cxnSp macro="">
      <xdr:nvCxnSpPr>
        <xdr:cNvPr id="5" name="直線矢印コネクタ 4">
          <a:extLst>
            <a:ext uri="{FF2B5EF4-FFF2-40B4-BE49-F238E27FC236}">
              <a16:creationId xmlns:a16="http://schemas.microsoft.com/office/drawing/2014/main" id="{9885C646-DA69-4019-8E20-FCE0EE3780BE}"/>
            </a:ext>
          </a:extLst>
        </xdr:cNvPr>
        <xdr:cNvCxnSpPr/>
      </xdr:nvCxnSpPr>
      <xdr:spPr>
        <a:xfrm flipH="1">
          <a:off x="2326514" y="1550535"/>
          <a:ext cx="0" cy="1034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1303269</xdr:colOff>
      <xdr:row>8</xdr:row>
      <xdr:rowOff>641941</xdr:rowOff>
    </xdr:from>
    <xdr:to>
      <xdr:col>1</xdr:col>
      <xdr:colOff>1303269</xdr:colOff>
      <xdr:row>9</xdr:row>
      <xdr:rowOff>300389</xdr:rowOff>
    </xdr:to>
    <xdr:cxnSp macro="">
      <xdr:nvCxnSpPr>
        <xdr:cNvPr id="6" name="直線矢印コネクタ 5">
          <a:extLst>
            <a:ext uri="{FF2B5EF4-FFF2-40B4-BE49-F238E27FC236}">
              <a16:creationId xmlns:a16="http://schemas.microsoft.com/office/drawing/2014/main" id="{1546B5D2-1AAA-48B7-A6E8-8E116ACDE6D0}"/>
            </a:ext>
          </a:extLst>
        </xdr:cNvPr>
        <xdr:cNvCxnSpPr/>
      </xdr:nvCxnSpPr>
      <xdr:spPr>
        <a:xfrm>
          <a:off x="1258819" y="1486491"/>
          <a:ext cx="0" cy="1664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210671</xdr:colOff>
      <xdr:row>8</xdr:row>
      <xdr:rowOff>353450</xdr:rowOff>
    </xdr:from>
    <xdr:to>
      <xdr:col>1</xdr:col>
      <xdr:colOff>1760631</xdr:colOff>
      <xdr:row>9</xdr:row>
      <xdr:rowOff>140536</xdr:rowOff>
    </xdr:to>
    <xdr:sp macro="" textlink="">
      <xdr:nvSpPr>
        <xdr:cNvPr id="7" name="テキスト ボックス 6">
          <a:extLst>
            <a:ext uri="{FF2B5EF4-FFF2-40B4-BE49-F238E27FC236}">
              <a16:creationId xmlns:a16="http://schemas.microsoft.com/office/drawing/2014/main" id="{F01E74AC-9271-4491-A801-80474F1566D3}"/>
            </a:ext>
          </a:extLst>
        </xdr:cNvPr>
        <xdr:cNvSpPr txBox="1"/>
      </xdr:nvSpPr>
      <xdr:spPr>
        <a:xfrm>
          <a:off x="839321" y="1483750"/>
          <a:ext cx="419660" cy="1426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a:latin typeface="BIZ UDPゴシック" panose="020B0400000000000000" pitchFamily="50" charset="-128"/>
              <a:ea typeface="BIZ UDPゴシック" panose="020B0400000000000000" pitchFamily="50" charset="-128"/>
            </a:rPr>
            <a:t>内容と該当月を記載する</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357760</xdr:colOff>
      <xdr:row>8</xdr:row>
      <xdr:rowOff>358279</xdr:rowOff>
    </xdr:from>
    <xdr:to>
      <xdr:col>5</xdr:col>
      <xdr:colOff>870056</xdr:colOff>
      <xdr:row>9</xdr:row>
      <xdr:rowOff>168141</xdr:rowOff>
    </xdr:to>
    <xdr:sp macro="" textlink="">
      <xdr:nvSpPr>
        <xdr:cNvPr id="8" name="テキスト ボックス 7">
          <a:extLst>
            <a:ext uri="{FF2B5EF4-FFF2-40B4-BE49-F238E27FC236}">
              <a16:creationId xmlns:a16="http://schemas.microsoft.com/office/drawing/2014/main" id="{3B2EFD26-BCCC-40C7-A313-326295500795}"/>
            </a:ext>
          </a:extLst>
        </xdr:cNvPr>
        <xdr:cNvSpPr txBox="1"/>
      </xdr:nvSpPr>
      <xdr:spPr>
        <a:xfrm>
          <a:off x="2872360" y="1488579"/>
          <a:ext cx="899646" cy="165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BIZ UDPゴシック" panose="020B0400000000000000" pitchFamily="50" charset="-128"/>
              <a:ea typeface="BIZ UDPゴシック" panose="020B0400000000000000" pitchFamily="50" charset="-128"/>
            </a:rPr>
            <a:t>助成対象期間該当日数は</a:t>
          </a:r>
          <a:endParaRPr kumimoji="1" lang="en-US" altLang="ja-JP" sz="900">
            <a:latin typeface="BIZ UDPゴシック" panose="020B0400000000000000" pitchFamily="50" charset="-128"/>
            <a:ea typeface="BIZ UDPゴシック" panose="020B0400000000000000" pitchFamily="50" charset="-128"/>
          </a:endParaRPr>
        </a:p>
        <a:p>
          <a:r>
            <a:rPr kumimoji="1" lang="en-US" altLang="ja-JP" sz="900">
              <a:latin typeface="BIZ UDPゴシック" panose="020B0400000000000000" pitchFamily="50" charset="-128"/>
              <a:ea typeface="BIZ UDPゴシック" panose="020B0400000000000000" pitchFamily="50" charset="-128"/>
            </a:rPr>
            <a:t>11</a:t>
          </a:r>
          <a:r>
            <a:rPr kumimoji="1" lang="ja-JP" altLang="en-US" sz="900">
              <a:latin typeface="BIZ UDPゴシック" panose="020B0400000000000000" pitchFamily="50" charset="-128"/>
              <a:ea typeface="BIZ UDPゴシック" panose="020B0400000000000000" pitchFamily="50" charset="-128"/>
            </a:rPr>
            <a:t>月</a:t>
          </a:r>
          <a:r>
            <a:rPr kumimoji="1" lang="en-US" altLang="ja-JP" sz="900">
              <a:latin typeface="BIZ UDPゴシック" panose="020B0400000000000000" pitchFamily="50" charset="-128"/>
              <a:ea typeface="BIZ UDPゴシック" panose="020B0400000000000000" pitchFamily="50" charset="-128"/>
            </a:rPr>
            <a:t>1</a:t>
          </a:r>
          <a:r>
            <a:rPr kumimoji="1" lang="ja-JP" altLang="en-US" sz="900">
              <a:latin typeface="BIZ UDPゴシック" panose="020B0400000000000000" pitchFamily="50" charset="-128"/>
              <a:ea typeface="BIZ UDPゴシック" panose="020B0400000000000000" pitchFamily="50" charset="-128"/>
            </a:rPr>
            <a:t>日～</a:t>
          </a:r>
          <a:r>
            <a:rPr kumimoji="1" lang="en-US" altLang="ja-JP" sz="900">
              <a:latin typeface="BIZ UDPゴシック" panose="020B0400000000000000" pitchFamily="50" charset="-128"/>
              <a:ea typeface="BIZ UDPゴシック" panose="020B0400000000000000" pitchFamily="50" charset="-128"/>
            </a:rPr>
            <a:t>11</a:t>
          </a:r>
          <a:r>
            <a:rPr kumimoji="1" lang="ja-JP" altLang="en-US" sz="900">
              <a:latin typeface="BIZ UDPゴシック" panose="020B0400000000000000" pitchFamily="50" charset="-128"/>
              <a:ea typeface="BIZ UDPゴシック" panose="020B0400000000000000" pitchFamily="50" charset="-128"/>
            </a:rPr>
            <a:t>月</a:t>
          </a:r>
          <a:r>
            <a:rPr kumimoji="1" lang="en-US" altLang="ja-JP" sz="900">
              <a:latin typeface="BIZ UDPゴシック" panose="020B0400000000000000" pitchFamily="50" charset="-128"/>
              <a:ea typeface="BIZ UDPゴシック" panose="020B0400000000000000" pitchFamily="50" charset="-128"/>
            </a:rPr>
            <a:t>10</a:t>
          </a:r>
          <a:r>
            <a:rPr kumimoji="1" lang="ja-JP" altLang="en-US" sz="900">
              <a:latin typeface="BIZ UDPゴシック" panose="020B0400000000000000" pitchFamily="50" charset="-128"/>
              <a:ea typeface="BIZ UDPゴシック" panose="020B0400000000000000" pitchFamily="50" charset="-128"/>
            </a:rPr>
            <a:t>日の</a:t>
          </a:r>
          <a:r>
            <a:rPr kumimoji="1" lang="en-US" altLang="ja-JP" sz="900">
              <a:latin typeface="BIZ UDPゴシック" panose="020B0400000000000000" pitchFamily="50" charset="-128"/>
              <a:ea typeface="BIZ UDPゴシック" panose="020B0400000000000000" pitchFamily="50" charset="-128"/>
            </a:rPr>
            <a:t>10</a:t>
          </a:r>
          <a:r>
            <a:rPr kumimoji="1" lang="ja-JP" altLang="en-US" sz="900">
              <a:latin typeface="BIZ UDPゴシック" panose="020B0400000000000000" pitchFamily="50" charset="-128"/>
              <a:ea typeface="BIZ UDPゴシック" panose="020B0400000000000000" pitchFamily="50" charset="-128"/>
            </a:rPr>
            <a:t>日間</a:t>
          </a:r>
        </a:p>
      </xdr:txBody>
    </xdr:sp>
    <xdr:clientData/>
  </xdr:twoCellAnchor>
  <xdr:twoCellAnchor>
    <xdr:from>
      <xdr:col>6</xdr:col>
      <xdr:colOff>143303</xdr:colOff>
      <xdr:row>8</xdr:row>
      <xdr:rowOff>68035</xdr:rowOff>
    </xdr:from>
    <xdr:to>
      <xdr:col>8</xdr:col>
      <xdr:colOff>1143000</xdr:colOff>
      <xdr:row>9</xdr:row>
      <xdr:rowOff>132896</xdr:rowOff>
    </xdr:to>
    <xdr:sp macro="" textlink="">
      <xdr:nvSpPr>
        <xdr:cNvPr id="9" name="テキスト ボックス 8">
          <a:extLst>
            <a:ext uri="{FF2B5EF4-FFF2-40B4-BE49-F238E27FC236}">
              <a16:creationId xmlns:a16="http://schemas.microsoft.com/office/drawing/2014/main" id="{B89EC7DA-4C87-4CAE-B9EC-F18392A00958}"/>
            </a:ext>
          </a:extLst>
        </xdr:cNvPr>
        <xdr:cNvSpPr txBox="1"/>
      </xdr:nvSpPr>
      <xdr:spPr>
        <a:xfrm>
          <a:off x="3915203" y="1388835"/>
          <a:ext cx="1742647" cy="2299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BIZ UDPゴシック" panose="020B0400000000000000" pitchFamily="50" charset="-128"/>
              <a:ea typeface="BIZ UDPゴシック" panose="020B0400000000000000" pitchFamily="50" charset="-128"/>
            </a:rPr>
            <a:t>負担割合を下記の通り入力してください。</a:t>
          </a:r>
        </a:p>
        <a:p>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100</a:t>
          </a:r>
          <a:r>
            <a:rPr kumimoji="1" lang="ja-JP" altLang="en-US" sz="900">
              <a:latin typeface="BIZ UDPゴシック" panose="020B0400000000000000" pitchFamily="50" charset="-128"/>
              <a:ea typeface="BIZ UDPゴシック" panose="020B0400000000000000" pitchFamily="50" charset="-128"/>
            </a:rPr>
            <a:t>％負担する場合→「</a:t>
          </a:r>
          <a:r>
            <a:rPr kumimoji="1" lang="en-US" altLang="ja-JP" sz="900">
              <a:latin typeface="BIZ UDPゴシック" panose="020B0400000000000000" pitchFamily="50" charset="-128"/>
              <a:ea typeface="BIZ UDPゴシック" panose="020B0400000000000000" pitchFamily="50" charset="-128"/>
            </a:rPr>
            <a:t>100</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50</a:t>
          </a:r>
          <a:r>
            <a:rPr kumimoji="1" lang="ja-JP" altLang="en-US" sz="900">
              <a:latin typeface="BIZ UDPゴシック" panose="020B0400000000000000" pitchFamily="50" charset="-128"/>
              <a:ea typeface="BIZ UDPゴシック" panose="020B0400000000000000" pitchFamily="50" charset="-128"/>
            </a:rPr>
            <a:t>％負担する場合→「</a:t>
          </a:r>
          <a:r>
            <a:rPr kumimoji="1" lang="en-US" altLang="ja-JP" sz="900">
              <a:latin typeface="BIZ UDPゴシック" panose="020B0400000000000000" pitchFamily="50" charset="-128"/>
              <a:ea typeface="BIZ UDPゴシック" panose="020B0400000000000000" pitchFamily="50" charset="-128"/>
            </a:rPr>
            <a:t>50</a:t>
          </a:r>
          <a:r>
            <a:rPr kumimoji="1" lang="ja-JP" altLang="en-US" sz="900">
              <a:latin typeface="BIZ UDPゴシック" panose="020B0400000000000000" pitchFamily="50" charset="-128"/>
              <a:ea typeface="BIZ UDPゴシック" panose="020B0400000000000000" pitchFamily="50" charset="-128"/>
            </a:rPr>
            <a:t>」　　　</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2/3</a:t>
          </a:r>
          <a:r>
            <a:rPr kumimoji="1" lang="ja-JP" altLang="en-US" sz="900">
              <a:latin typeface="BIZ UDPゴシック" panose="020B0400000000000000" pitchFamily="50" charset="-128"/>
              <a:ea typeface="BIZ UDPゴシック" panose="020B0400000000000000" pitchFamily="50" charset="-128"/>
            </a:rPr>
            <a:t>を負担する場合→「＝</a:t>
          </a:r>
          <a:r>
            <a:rPr kumimoji="1" lang="en-US" altLang="ja-JP" sz="900">
              <a:latin typeface="BIZ UDPゴシック" panose="020B0400000000000000" pitchFamily="50" charset="-128"/>
              <a:ea typeface="BIZ UDPゴシック" panose="020B0400000000000000" pitchFamily="50" charset="-128"/>
            </a:rPr>
            <a:t>2/3*100</a:t>
          </a:r>
          <a:r>
            <a:rPr kumimoji="1" lang="ja-JP" altLang="en-US" sz="900">
              <a:latin typeface="BIZ UDPゴシック" panose="020B0400000000000000" pitchFamily="50" charset="-128"/>
              <a:ea typeface="BIZ UDPゴシック" panose="020B0400000000000000" pitchFamily="50" charset="-128"/>
            </a:rPr>
            <a:t>」</a:t>
          </a:r>
        </a:p>
        <a:p>
          <a:r>
            <a:rPr kumimoji="1" lang="ja-JP" altLang="en-US" sz="900">
              <a:latin typeface="BIZ UDPゴシック" panose="020B0400000000000000" pitchFamily="50" charset="-128"/>
              <a:ea typeface="BIZ UDPゴシック" panose="020B0400000000000000" pitchFamily="50" charset="-128"/>
            </a:rPr>
            <a:t>・単価に対し、一律</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100</a:t>
          </a:r>
          <a:r>
            <a:rPr kumimoji="1" lang="ja-JP" altLang="en-US" sz="900">
              <a:latin typeface="BIZ UDPゴシック" panose="020B0400000000000000" pitchFamily="50" charset="-128"/>
              <a:ea typeface="BIZ UDPゴシック" panose="020B0400000000000000" pitchFamily="50" charset="-128"/>
            </a:rPr>
            <a:t>円</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した金額を負担する場合→「－</a:t>
          </a:r>
          <a:r>
            <a:rPr kumimoji="1" lang="en-US" altLang="ja-JP" sz="900">
              <a:latin typeface="BIZ UDPゴシック" panose="020B0400000000000000" pitchFamily="50" charset="-128"/>
              <a:ea typeface="BIZ UDPゴシック" panose="020B0400000000000000" pitchFamily="50" charset="-128"/>
            </a:rPr>
            <a:t>100</a:t>
          </a:r>
          <a:r>
            <a:rPr kumimoji="1" lang="ja-JP" altLang="en-US" sz="900">
              <a:latin typeface="BIZ UDPゴシック" panose="020B0400000000000000" pitchFamily="50" charset="-128"/>
              <a:ea typeface="BIZ UDPゴシック" panose="020B0400000000000000" pitchFamily="50" charset="-128"/>
            </a:rPr>
            <a:t>」</a:t>
          </a:r>
        </a:p>
      </xdr:txBody>
    </xdr:sp>
    <xdr:clientData/>
  </xdr:twoCellAnchor>
  <xdr:twoCellAnchor>
    <xdr:from>
      <xdr:col>2</xdr:col>
      <xdr:colOff>219260</xdr:colOff>
      <xdr:row>8</xdr:row>
      <xdr:rowOff>364060</xdr:rowOff>
    </xdr:from>
    <xdr:to>
      <xdr:col>3</xdr:col>
      <xdr:colOff>714001</xdr:colOff>
      <xdr:row>9</xdr:row>
      <xdr:rowOff>148905</xdr:rowOff>
    </xdr:to>
    <xdr:sp macro="" textlink="">
      <xdr:nvSpPr>
        <xdr:cNvPr id="10" name="テキスト ボックス 9">
          <a:extLst>
            <a:ext uri="{FF2B5EF4-FFF2-40B4-BE49-F238E27FC236}">
              <a16:creationId xmlns:a16="http://schemas.microsoft.com/office/drawing/2014/main" id="{D73D11B4-FBBB-42E1-9FD5-A259427F93C9}"/>
            </a:ext>
          </a:extLst>
        </xdr:cNvPr>
        <xdr:cNvSpPr txBox="1"/>
      </xdr:nvSpPr>
      <xdr:spPr>
        <a:xfrm>
          <a:off x="1476560" y="1488010"/>
          <a:ext cx="1040841" cy="146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BIZ UDPゴシック" panose="020B0400000000000000" pitchFamily="50" charset="-128"/>
              <a:ea typeface="BIZ UDPゴシック" panose="020B0400000000000000" pitchFamily="50" charset="-128"/>
            </a:rPr>
            <a:t>11</a:t>
          </a:r>
          <a:r>
            <a:rPr kumimoji="1" lang="ja-JP" altLang="en-US" sz="900">
              <a:latin typeface="BIZ UDPゴシック" panose="020B0400000000000000" pitchFamily="50" charset="-128"/>
              <a:ea typeface="BIZ UDPゴシック" panose="020B0400000000000000" pitchFamily="50" charset="-128"/>
            </a:rPr>
            <a:t>月は</a:t>
          </a:r>
          <a:r>
            <a:rPr kumimoji="1" lang="en-US" altLang="ja-JP" sz="900">
              <a:latin typeface="BIZ UDPゴシック" panose="020B0400000000000000" pitchFamily="50" charset="-128"/>
              <a:ea typeface="BIZ UDPゴシック" panose="020B0400000000000000" pitchFamily="50" charset="-128"/>
            </a:rPr>
            <a:t>30</a:t>
          </a:r>
          <a:r>
            <a:rPr kumimoji="1" lang="ja-JP" altLang="en-US" sz="900">
              <a:latin typeface="BIZ UDPゴシック" panose="020B0400000000000000" pitchFamily="50" charset="-128"/>
              <a:ea typeface="BIZ UDPゴシック" panose="020B0400000000000000" pitchFamily="50" charset="-128"/>
            </a:rPr>
            <a:t>日あるので「</a:t>
          </a:r>
          <a:r>
            <a:rPr kumimoji="1" lang="en-US" altLang="ja-JP" sz="900">
              <a:latin typeface="BIZ UDPゴシック" panose="020B0400000000000000" pitchFamily="50" charset="-128"/>
              <a:ea typeface="BIZ UDPゴシック" panose="020B0400000000000000" pitchFamily="50" charset="-128"/>
            </a:rPr>
            <a:t>30</a:t>
          </a:r>
          <a:r>
            <a:rPr kumimoji="1" lang="ja-JP" altLang="en-US" sz="900">
              <a:latin typeface="BIZ UDPゴシック" panose="020B0400000000000000" pitchFamily="50" charset="-128"/>
              <a:ea typeface="BIZ UDPゴシック" panose="020B0400000000000000" pitchFamily="50" charset="-128"/>
            </a:rPr>
            <a:t>」を入力</a:t>
          </a:r>
        </a:p>
      </xdr:txBody>
    </xdr:sp>
    <xdr:clientData/>
  </xdr:twoCellAnchor>
  <xdr:twoCellAnchor>
    <xdr:from>
      <xdr:col>7</xdr:col>
      <xdr:colOff>494817</xdr:colOff>
      <xdr:row>40</xdr:row>
      <xdr:rowOff>33617</xdr:rowOff>
    </xdr:from>
    <xdr:to>
      <xdr:col>7</xdr:col>
      <xdr:colOff>506867</xdr:colOff>
      <xdr:row>42</xdr:row>
      <xdr:rowOff>68449</xdr:rowOff>
    </xdr:to>
    <xdr:cxnSp macro="">
      <xdr:nvCxnSpPr>
        <xdr:cNvPr id="11" name="直線矢印コネクタ 10">
          <a:extLst>
            <a:ext uri="{FF2B5EF4-FFF2-40B4-BE49-F238E27FC236}">
              <a16:creationId xmlns:a16="http://schemas.microsoft.com/office/drawing/2014/main" id="{B727DAF5-ED57-4E78-BCCF-FA1A0A109FA5}"/>
            </a:ext>
          </a:extLst>
        </xdr:cNvPr>
        <xdr:cNvCxnSpPr/>
      </xdr:nvCxnSpPr>
      <xdr:spPr>
        <a:xfrm flipV="1">
          <a:off x="8204464" y="28160382"/>
          <a:ext cx="12050" cy="707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660825</xdr:colOff>
      <xdr:row>24</xdr:row>
      <xdr:rowOff>686725</xdr:rowOff>
    </xdr:from>
    <xdr:to>
      <xdr:col>9</xdr:col>
      <xdr:colOff>660825</xdr:colOff>
      <xdr:row>27</xdr:row>
      <xdr:rowOff>67995</xdr:rowOff>
    </xdr:to>
    <xdr:cxnSp macro="">
      <xdr:nvCxnSpPr>
        <xdr:cNvPr id="12" name="直線矢印コネクタ 11">
          <a:extLst>
            <a:ext uri="{FF2B5EF4-FFF2-40B4-BE49-F238E27FC236}">
              <a16:creationId xmlns:a16="http://schemas.microsoft.com/office/drawing/2014/main" id="{1D10DDDE-0CAB-4426-868E-68140EAD73FB}"/>
            </a:ext>
          </a:extLst>
        </xdr:cNvPr>
        <xdr:cNvCxnSpPr/>
      </xdr:nvCxnSpPr>
      <xdr:spPr>
        <a:xfrm flipV="1">
          <a:off x="6286925" y="4128425"/>
          <a:ext cx="0" cy="232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830036</xdr:colOff>
      <xdr:row>41</xdr:row>
      <xdr:rowOff>130442</xdr:rowOff>
    </xdr:from>
    <xdr:to>
      <xdr:col>8</xdr:col>
      <xdr:colOff>316139</xdr:colOff>
      <xdr:row>42</xdr:row>
      <xdr:rowOff>244929</xdr:rowOff>
    </xdr:to>
    <xdr:sp macro="" textlink="">
      <xdr:nvSpPr>
        <xdr:cNvPr id="13" name="テキスト ボックス 12">
          <a:extLst>
            <a:ext uri="{FF2B5EF4-FFF2-40B4-BE49-F238E27FC236}">
              <a16:creationId xmlns:a16="http://schemas.microsoft.com/office/drawing/2014/main" id="{456BD1BB-057E-4A03-A8F8-2BDE86846284}"/>
            </a:ext>
          </a:extLst>
        </xdr:cNvPr>
        <xdr:cNvSpPr txBox="1"/>
      </xdr:nvSpPr>
      <xdr:spPr>
        <a:xfrm>
          <a:off x="3770086" y="4257942"/>
          <a:ext cx="1575253" cy="1970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BIZ UDPゴシック" panose="020B0400000000000000" pitchFamily="50" charset="-128"/>
              <a:ea typeface="BIZ UDPゴシック" panose="020B0400000000000000" pitchFamily="50" charset="-128"/>
            </a:rPr>
            <a:t>オレンジ色のセルを経費明細（精算書内訳）シートの</a:t>
          </a:r>
          <a:endParaRPr kumimoji="1" lang="en-US" altLang="ja-JP" sz="900">
            <a:latin typeface="BIZ UDPゴシック" panose="020B0400000000000000" pitchFamily="50" charset="-128"/>
            <a:ea typeface="BIZ UDPゴシック" panose="020B0400000000000000" pitchFamily="50" charset="-128"/>
          </a:endParaRPr>
        </a:p>
        <a:p>
          <a:pPr algn="ctr"/>
          <a:r>
            <a:rPr kumimoji="1" lang="ja-JP" altLang="en-US" sz="900">
              <a:latin typeface="BIZ UDPゴシック" panose="020B0400000000000000" pitchFamily="50" charset="-128"/>
              <a:ea typeface="BIZ UDPゴシック" panose="020B0400000000000000" pitchFamily="50" charset="-128"/>
            </a:rPr>
            <a:t>該当箇所に入力する</a:t>
          </a:r>
        </a:p>
      </xdr:txBody>
    </xdr:sp>
    <xdr:clientData/>
  </xdr:twoCellAnchor>
  <xdr:twoCellAnchor>
    <xdr:from>
      <xdr:col>12</xdr:col>
      <xdr:colOff>127001</xdr:colOff>
      <xdr:row>6</xdr:row>
      <xdr:rowOff>74084</xdr:rowOff>
    </xdr:from>
    <xdr:to>
      <xdr:col>17</xdr:col>
      <xdr:colOff>455083</xdr:colOff>
      <xdr:row>8</xdr:row>
      <xdr:rowOff>74083</xdr:rowOff>
    </xdr:to>
    <xdr:sp macro="" textlink="">
      <xdr:nvSpPr>
        <xdr:cNvPr id="14" name="テキスト ボックス 13">
          <a:extLst>
            <a:ext uri="{FF2B5EF4-FFF2-40B4-BE49-F238E27FC236}">
              <a16:creationId xmlns:a16="http://schemas.microsoft.com/office/drawing/2014/main" id="{8EB658BF-D372-E491-C1EB-D399D7E38D2E}"/>
            </a:ext>
          </a:extLst>
        </xdr:cNvPr>
        <xdr:cNvSpPr txBox="1"/>
      </xdr:nvSpPr>
      <xdr:spPr>
        <a:xfrm>
          <a:off x="10900834" y="2868084"/>
          <a:ext cx="3704166" cy="2529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50" kern="1200">
              <a:latin typeface="BIZ UDゴシック" panose="020B0400000000000000" pitchFamily="49" charset="-128"/>
              <a:ea typeface="BIZ UDゴシック" panose="020B0400000000000000" pitchFamily="49" charset="-128"/>
            </a:rPr>
            <a:t>手順１：黄色のセル</a:t>
          </a:r>
          <a:r>
            <a:rPr kumimoji="1" lang="ja-JP" altLang="en-US" sz="1150" kern="1200">
              <a:solidFill>
                <a:srgbClr val="FFFF00"/>
              </a:solidFill>
              <a:latin typeface="BIZ UDゴシック" panose="020B0400000000000000" pitchFamily="49" charset="-128"/>
              <a:ea typeface="BIZ UDゴシック" panose="020B0400000000000000" pitchFamily="49" charset="-128"/>
            </a:rPr>
            <a:t>■</a:t>
          </a:r>
          <a:r>
            <a:rPr kumimoji="1" lang="ja-JP" altLang="en-US" sz="1150" kern="1200">
              <a:latin typeface="BIZ UDゴシック" panose="020B0400000000000000" pitchFamily="49" charset="-128"/>
              <a:ea typeface="BIZ UDゴシック" panose="020B0400000000000000" pitchFamily="49" charset="-128"/>
            </a:rPr>
            <a:t>を入力してください</a:t>
          </a:r>
          <a:endParaRPr kumimoji="1" lang="en-US" altLang="ja-JP" sz="1150" kern="1200">
            <a:latin typeface="BIZ UDゴシック" panose="020B0400000000000000" pitchFamily="49" charset="-128"/>
            <a:ea typeface="BIZ UDゴシック" panose="020B0400000000000000" pitchFamily="49" charset="-128"/>
          </a:endParaRPr>
        </a:p>
        <a:p>
          <a:r>
            <a:rPr kumimoji="1" lang="en-US" altLang="ja-JP" sz="1150" kern="1200">
              <a:latin typeface="BIZ UD明朝 Medium" panose="02020500000000000000" pitchFamily="17" charset="-128"/>
              <a:ea typeface="BIZ UD明朝 Medium" panose="02020500000000000000" pitchFamily="17" charset="-128"/>
            </a:rPr>
            <a:t>※</a:t>
          </a:r>
          <a:r>
            <a:rPr kumimoji="1" lang="ja-JP" altLang="en-US" sz="1150" kern="1200">
              <a:latin typeface="BIZ UD明朝 Medium" panose="02020500000000000000" pitchFamily="17" charset="-128"/>
              <a:ea typeface="BIZ UD明朝 Medium" panose="02020500000000000000" pitchFamily="17" charset="-128"/>
            </a:rPr>
            <a:t>それ以外のセルは自動で計算されます</a:t>
          </a:r>
          <a:endParaRPr kumimoji="1" lang="en-US" altLang="ja-JP" sz="1150" kern="1200">
            <a:latin typeface="BIZ UD明朝 Medium" panose="02020500000000000000" pitchFamily="17" charset="-128"/>
            <a:ea typeface="BIZ UD明朝 Medium" panose="02020500000000000000" pitchFamily="17" charset="-128"/>
          </a:endParaRPr>
        </a:p>
        <a:p>
          <a:endParaRPr kumimoji="1" lang="en-US" altLang="ja-JP" sz="1150" kern="1200">
            <a:latin typeface="BIZ UDゴシック" panose="020B0400000000000000" pitchFamily="49" charset="-128"/>
            <a:ea typeface="BIZ UDゴシック" panose="020B0400000000000000" pitchFamily="49" charset="-128"/>
          </a:endParaRPr>
        </a:p>
        <a:p>
          <a:r>
            <a:rPr kumimoji="1" lang="ja-JP" altLang="en-US" sz="1150" kern="1200">
              <a:latin typeface="BIZ UDゴシック" panose="020B0400000000000000" pitchFamily="49" charset="-128"/>
              <a:ea typeface="BIZ UDゴシック" panose="020B0400000000000000" pitchFamily="49" charset="-128"/>
            </a:rPr>
            <a:t>手順２：オレンジ色の単価等⑤⑥</a:t>
          </a:r>
          <a:r>
            <a:rPr kumimoji="1" lang="ja-JP" altLang="en-US" sz="1150" kern="1200">
              <a:solidFill>
                <a:srgbClr val="FFC000"/>
              </a:solidFill>
              <a:latin typeface="BIZ UDゴシック" panose="020B0400000000000000" pitchFamily="49" charset="-128"/>
              <a:ea typeface="BIZ UDゴシック" panose="020B0400000000000000" pitchFamily="49" charset="-128"/>
            </a:rPr>
            <a:t>■</a:t>
          </a:r>
          <a:r>
            <a:rPr kumimoji="1" lang="ja-JP" altLang="en-US" sz="1150" kern="1200">
              <a:latin typeface="BIZ UDゴシック" panose="020B0400000000000000" pitchFamily="49" charset="-128"/>
              <a:ea typeface="BIZ UDゴシック" panose="020B0400000000000000" pitchFamily="49" charset="-128"/>
            </a:rPr>
            <a:t>を、別シート「経費明細（精算書内訳）（様式第</a:t>
          </a:r>
          <a:r>
            <a:rPr kumimoji="1" lang="en-US" altLang="ja-JP" sz="1150" kern="1200">
              <a:latin typeface="BIZ UDゴシック" panose="020B0400000000000000" pitchFamily="49" charset="-128"/>
              <a:ea typeface="BIZ UDゴシック" panose="020B0400000000000000" pitchFamily="49" charset="-128"/>
            </a:rPr>
            <a:t>10-1</a:t>
          </a:r>
          <a:r>
            <a:rPr kumimoji="1" lang="ja-JP" altLang="en-US" sz="1150" kern="1200">
              <a:latin typeface="BIZ UDゴシック" panose="020B0400000000000000" pitchFamily="49" charset="-128"/>
              <a:ea typeface="BIZ UDゴシック" panose="020B0400000000000000" pitchFamily="49" charset="-128"/>
            </a:rPr>
            <a:t>号別紙）」に転記してください。</a:t>
          </a:r>
          <a:endParaRPr kumimoji="1" lang="en-US" altLang="ja-JP" sz="1150" kern="1200">
            <a:latin typeface="BIZ UDゴシック" panose="020B0400000000000000" pitchFamily="49" charset="-128"/>
            <a:ea typeface="BIZ UDゴシック" panose="020B0400000000000000" pitchFamily="49" charset="-128"/>
          </a:endParaRPr>
        </a:p>
        <a:p>
          <a:r>
            <a:rPr kumimoji="1" lang="ja-JP" altLang="en-US" sz="1150" kern="1200">
              <a:latin typeface="BIZ UD明朝 Medium" panose="02020500000000000000" pitchFamily="17" charset="-128"/>
              <a:ea typeface="BIZ UD明朝 Medium" panose="02020500000000000000" pitchFamily="17" charset="-128"/>
            </a:rPr>
            <a:t>・⑤日割り単価→左隣のシート「単価（税抜）</a:t>
          </a:r>
          <a:r>
            <a:rPr kumimoji="1" lang="en-US" altLang="ja-JP" sz="1150" kern="1200">
              <a:latin typeface="BIZ UD明朝 Medium" panose="02020500000000000000" pitchFamily="17" charset="-128"/>
              <a:ea typeface="BIZ UD明朝 Medium" panose="02020500000000000000" pitchFamily="17" charset="-128"/>
            </a:rPr>
            <a:t>(A)</a:t>
          </a:r>
          <a:r>
            <a:rPr kumimoji="1" lang="ja-JP" altLang="en-US" sz="1150" kern="1200">
              <a:latin typeface="BIZ UD明朝 Medium" panose="02020500000000000000" pitchFamily="17" charset="-128"/>
              <a:ea typeface="BIZ UD明朝 Medium" panose="02020500000000000000" pitchFamily="17" charset="-128"/>
            </a:rPr>
            <a:t>」へ転記</a:t>
          </a:r>
          <a:endParaRPr kumimoji="1" lang="en-US" altLang="ja-JP" sz="1150" kern="1200">
            <a:latin typeface="BIZ UD明朝 Medium" panose="02020500000000000000" pitchFamily="17" charset="-128"/>
            <a:ea typeface="BIZ UD明朝 Medium" panose="02020500000000000000" pitchFamily="17" charset="-128"/>
          </a:endParaRPr>
        </a:p>
        <a:p>
          <a:r>
            <a:rPr kumimoji="1" lang="ja-JP" altLang="en-US" sz="1150" kern="1200">
              <a:latin typeface="BIZ UD明朝 Medium" panose="02020500000000000000" pitchFamily="17" charset="-128"/>
              <a:ea typeface="BIZ UD明朝 Medium" panose="02020500000000000000" pitchFamily="17" charset="-128"/>
            </a:rPr>
            <a:t>・⑥事業主の負担割合→左隣のシート「事業主の負担割合」へ転記</a:t>
          </a:r>
          <a:endParaRPr kumimoji="1" lang="en-US" altLang="ja-JP" sz="1150" kern="1200">
            <a:latin typeface="BIZ UD明朝 Medium" panose="02020500000000000000" pitchFamily="17" charset="-128"/>
            <a:ea typeface="BIZ UD明朝 Medium" panose="02020500000000000000"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88900</xdr:colOff>
          <xdr:row>30</xdr:row>
          <xdr:rowOff>114300</xdr:rowOff>
        </xdr:from>
        <xdr:to>
          <xdr:col>4</xdr:col>
          <xdr:colOff>12700</xdr:colOff>
          <xdr:row>30</xdr:row>
          <xdr:rowOff>361950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43</xdr:row>
          <xdr:rowOff>146050</xdr:rowOff>
        </xdr:from>
        <xdr:to>
          <xdr:col>3</xdr:col>
          <xdr:colOff>355600</xdr:colOff>
          <xdr:row>43</xdr:row>
          <xdr:rowOff>393700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171450</xdr:rowOff>
        </xdr:from>
        <xdr:to>
          <xdr:col>3</xdr:col>
          <xdr:colOff>342900</xdr:colOff>
          <xdr:row>56</xdr:row>
          <xdr:rowOff>419100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80817</xdr:colOff>
      <xdr:row>1</xdr:row>
      <xdr:rowOff>109682</xdr:rowOff>
    </xdr:from>
    <xdr:to>
      <xdr:col>22</xdr:col>
      <xdr:colOff>675409</xdr:colOff>
      <xdr:row>5</xdr:row>
      <xdr:rowOff>147205</xdr:rowOff>
    </xdr:to>
    <xdr:sp macro="" textlink="">
      <xdr:nvSpPr>
        <xdr:cNvPr id="2" name="テキスト ボックス 1">
          <a:extLst>
            <a:ext uri="{FF2B5EF4-FFF2-40B4-BE49-F238E27FC236}">
              <a16:creationId xmlns:a16="http://schemas.microsoft.com/office/drawing/2014/main" id="{D1804D50-1634-43CE-BA5B-CA1A1D917B07}"/>
            </a:ext>
          </a:extLst>
        </xdr:cNvPr>
        <xdr:cNvSpPr txBox="1"/>
      </xdr:nvSpPr>
      <xdr:spPr>
        <a:xfrm>
          <a:off x="6150840" y="308841"/>
          <a:ext cx="3633933" cy="1310409"/>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050" kern="1200">
              <a:latin typeface="BIZ UDPゴシック" panose="020B0400000000000000" pitchFamily="50" charset="-128"/>
              <a:ea typeface="BIZ UDPゴシック" panose="020B0400000000000000" pitchFamily="50" charset="-128"/>
            </a:rPr>
            <a:t>【</a:t>
          </a:r>
          <a:r>
            <a:rPr kumimoji="1" lang="ja-JP" altLang="en-US" sz="1050" kern="1200">
              <a:latin typeface="BIZ UDPゴシック" panose="020B0400000000000000" pitchFamily="50" charset="-128"/>
              <a:ea typeface="BIZ UDPゴシック" panose="020B0400000000000000" pitchFamily="50" charset="-128"/>
            </a:rPr>
            <a:t>全様式共通</a:t>
          </a:r>
          <a:r>
            <a:rPr kumimoji="1" lang="en-US" altLang="ja-JP" sz="1050" kern="1200">
              <a:latin typeface="BIZ UDPゴシック" panose="020B0400000000000000" pitchFamily="50" charset="-128"/>
              <a:ea typeface="BIZ UDPゴシック" panose="020B0400000000000000" pitchFamily="50" charset="-128"/>
            </a:rPr>
            <a:t>】</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0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050" kern="1200">
            <a:latin typeface="BIZ UDPゴシック" panose="020B0400000000000000" pitchFamily="50" charset="-128"/>
            <a:ea typeface="BIZ UDPゴシック" panose="020B0400000000000000" pitchFamily="50" charset="-128"/>
          </a:endParaRPr>
        </a:p>
        <a:p>
          <a:r>
            <a:rPr kumimoji="1" lang="ja-JP" altLang="en-US" sz="1050" kern="1200">
              <a:solidFill>
                <a:srgbClr val="FFC000"/>
              </a:solidFill>
              <a:latin typeface="BIZ UDPゴシック" panose="020B0400000000000000" pitchFamily="50" charset="-128"/>
              <a:ea typeface="BIZ UDPゴシック" panose="020B0400000000000000" pitchFamily="50" charset="-128"/>
            </a:rPr>
            <a:t>■</a:t>
          </a:r>
          <a:r>
            <a:rPr kumimoji="1" lang="ja-JP" altLang="en-US" sz="10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オレンジ色のセルは、</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050" kern="1200">
              <a:solidFill>
                <a:srgbClr val="FFFF00"/>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0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241301</xdr:colOff>
      <xdr:row>3</xdr:row>
      <xdr:rowOff>973139</xdr:rowOff>
    </xdr:from>
    <xdr:to>
      <xdr:col>21</xdr:col>
      <xdr:colOff>276226</xdr:colOff>
      <xdr:row>78</xdr:row>
      <xdr:rowOff>149226</xdr:rowOff>
    </xdr:to>
    <xdr:pic>
      <xdr:nvPicPr>
        <xdr:cNvPr id="5" name="図 4">
          <a:extLst>
            <a:ext uri="{FF2B5EF4-FFF2-40B4-BE49-F238E27FC236}">
              <a16:creationId xmlns:a16="http://schemas.microsoft.com/office/drawing/2014/main" id="{EAC77AA6-7F48-2D01-03B4-C4A2853B5E48}"/>
            </a:ext>
          </a:extLst>
        </xdr:cNvPr>
        <xdr:cNvPicPr>
          <a:picLocks noChangeAspect="1"/>
        </xdr:cNvPicPr>
      </xdr:nvPicPr>
      <xdr:blipFill>
        <a:blip xmlns:r="http://schemas.openxmlformats.org/officeDocument/2006/relationships" r:embed="rId1"/>
        <a:stretch>
          <a:fillRect/>
        </a:stretch>
      </xdr:blipFill>
      <xdr:spPr>
        <a:xfrm>
          <a:off x="241301" y="2925764"/>
          <a:ext cx="14039850" cy="17773650"/>
        </a:xfrm>
        <a:prstGeom prst="rect">
          <a:avLst/>
        </a:prstGeom>
        <a:ln>
          <a:solidFill>
            <a:schemeClr val="tx1"/>
          </a:solidFill>
        </a:ln>
      </xdr:spPr>
    </xdr:pic>
    <xdr:clientData/>
  </xdr:twoCellAnchor>
  <xdr:twoCellAnchor editAs="oneCell">
    <xdr:from>
      <xdr:col>0</xdr:col>
      <xdr:colOff>234950</xdr:colOff>
      <xdr:row>78</xdr:row>
      <xdr:rowOff>139700</xdr:rowOff>
    </xdr:from>
    <xdr:to>
      <xdr:col>21</xdr:col>
      <xdr:colOff>274988</xdr:colOff>
      <xdr:row>106</xdr:row>
      <xdr:rowOff>125412</xdr:rowOff>
    </xdr:to>
    <xdr:pic>
      <xdr:nvPicPr>
        <xdr:cNvPr id="9" name="図 8">
          <a:extLst>
            <a:ext uri="{FF2B5EF4-FFF2-40B4-BE49-F238E27FC236}">
              <a16:creationId xmlns:a16="http://schemas.microsoft.com/office/drawing/2014/main" id="{9F3748DE-13EC-3764-50FA-D3A09367CA4A}"/>
            </a:ext>
          </a:extLst>
        </xdr:cNvPr>
        <xdr:cNvPicPr>
          <a:picLocks noChangeAspect="1"/>
        </xdr:cNvPicPr>
      </xdr:nvPicPr>
      <xdr:blipFill>
        <a:blip xmlns:r="http://schemas.openxmlformats.org/officeDocument/2006/relationships" r:embed="rId2"/>
        <a:stretch>
          <a:fillRect/>
        </a:stretch>
      </xdr:blipFill>
      <xdr:spPr>
        <a:xfrm>
          <a:off x="234950" y="20689888"/>
          <a:ext cx="14044963" cy="6650037"/>
        </a:xfrm>
        <a:prstGeom prst="rect">
          <a:avLst/>
        </a:prstGeom>
        <a:ln>
          <a:solidFill>
            <a:schemeClr val="tx1"/>
          </a:solidFill>
        </a:ln>
      </xdr:spPr>
    </xdr:pic>
    <xdr:clientData/>
  </xdr:twoCellAnchor>
  <xdr:twoCellAnchor editAs="oneCell">
    <xdr:from>
      <xdr:col>22</xdr:col>
      <xdr:colOff>244475</xdr:colOff>
      <xdr:row>4</xdr:row>
      <xdr:rowOff>74612</xdr:rowOff>
    </xdr:from>
    <xdr:to>
      <xdr:col>43</xdr:col>
      <xdr:colOff>282575</xdr:colOff>
      <xdr:row>74</xdr:row>
      <xdr:rowOff>170883</xdr:rowOff>
    </xdr:to>
    <xdr:pic>
      <xdr:nvPicPr>
        <xdr:cNvPr id="11" name="図 10">
          <a:extLst>
            <a:ext uri="{FF2B5EF4-FFF2-40B4-BE49-F238E27FC236}">
              <a16:creationId xmlns:a16="http://schemas.microsoft.com/office/drawing/2014/main" id="{2D0D8220-DA90-52BD-3F35-5B58EA156E9D}"/>
            </a:ext>
          </a:extLst>
        </xdr:cNvPr>
        <xdr:cNvPicPr>
          <a:picLocks noChangeAspect="1"/>
        </xdr:cNvPicPr>
      </xdr:nvPicPr>
      <xdr:blipFill>
        <a:blip xmlns:r="http://schemas.openxmlformats.org/officeDocument/2006/relationships" r:embed="rId3"/>
        <a:stretch>
          <a:fillRect/>
        </a:stretch>
      </xdr:blipFill>
      <xdr:spPr>
        <a:xfrm>
          <a:off x="14912975" y="3003550"/>
          <a:ext cx="14039850" cy="16765021"/>
        </a:xfrm>
        <a:prstGeom prst="rect">
          <a:avLst/>
        </a:prstGeom>
        <a:ln>
          <a:solidFill>
            <a:schemeClr val="tx1"/>
          </a:solidFill>
        </a:ln>
      </xdr:spPr>
    </xdr:pic>
    <xdr:clientData/>
  </xdr:twoCellAnchor>
  <xdr:twoCellAnchor editAs="oneCell">
    <xdr:from>
      <xdr:col>22</xdr:col>
      <xdr:colOff>228600</xdr:colOff>
      <xdr:row>74</xdr:row>
      <xdr:rowOff>190499</xdr:rowOff>
    </xdr:from>
    <xdr:to>
      <xdr:col>43</xdr:col>
      <xdr:colOff>266700</xdr:colOff>
      <xdr:row>152</xdr:row>
      <xdr:rowOff>211222</xdr:rowOff>
    </xdr:to>
    <xdr:pic>
      <xdr:nvPicPr>
        <xdr:cNvPr id="12" name="図 11">
          <a:extLst>
            <a:ext uri="{FF2B5EF4-FFF2-40B4-BE49-F238E27FC236}">
              <a16:creationId xmlns:a16="http://schemas.microsoft.com/office/drawing/2014/main" id="{2D2EBEEC-ABA0-6BE2-78C9-CBDC0F23F0D8}"/>
            </a:ext>
          </a:extLst>
        </xdr:cNvPr>
        <xdr:cNvPicPr>
          <a:picLocks noChangeAspect="1"/>
        </xdr:cNvPicPr>
      </xdr:nvPicPr>
      <xdr:blipFill>
        <a:blip xmlns:r="http://schemas.openxmlformats.org/officeDocument/2006/relationships" r:embed="rId4"/>
        <a:stretch>
          <a:fillRect/>
        </a:stretch>
      </xdr:blipFill>
      <xdr:spPr>
        <a:xfrm>
          <a:off x="14478000" y="19164299"/>
          <a:ext cx="13639800" cy="17851523"/>
        </a:xfrm>
        <a:prstGeom prst="rect">
          <a:avLst/>
        </a:prstGeom>
        <a:ln>
          <a:solidFill>
            <a:schemeClr val="tx1"/>
          </a:solidFill>
        </a:ln>
      </xdr:spPr>
    </xdr:pic>
    <xdr:clientData/>
  </xdr:twoCellAnchor>
  <xdr:twoCellAnchor editAs="oneCell">
    <xdr:from>
      <xdr:col>22</xdr:col>
      <xdr:colOff>228600</xdr:colOff>
      <xdr:row>153</xdr:row>
      <xdr:rowOff>0</xdr:rowOff>
    </xdr:from>
    <xdr:to>
      <xdr:col>43</xdr:col>
      <xdr:colOff>258651</xdr:colOff>
      <xdr:row>228</xdr:row>
      <xdr:rowOff>114300</xdr:rowOff>
    </xdr:to>
    <xdr:pic>
      <xdr:nvPicPr>
        <xdr:cNvPr id="13" name="図 12">
          <a:extLst>
            <a:ext uri="{FF2B5EF4-FFF2-40B4-BE49-F238E27FC236}">
              <a16:creationId xmlns:a16="http://schemas.microsoft.com/office/drawing/2014/main" id="{0D559E6E-19EE-AFEA-1BA9-270B27825791}"/>
            </a:ext>
          </a:extLst>
        </xdr:cNvPr>
        <xdr:cNvPicPr>
          <a:picLocks noChangeAspect="1"/>
        </xdr:cNvPicPr>
      </xdr:nvPicPr>
      <xdr:blipFill>
        <a:blip xmlns:r="http://schemas.openxmlformats.org/officeDocument/2006/relationships" r:embed="rId5"/>
        <a:stretch>
          <a:fillRect/>
        </a:stretch>
      </xdr:blipFill>
      <xdr:spPr>
        <a:xfrm>
          <a:off x="14478000" y="37033200"/>
          <a:ext cx="13634926" cy="17259300"/>
        </a:xfrm>
        <a:prstGeom prst="rect">
          <a:avLst/>
        </a:prstGeom>
        <a:ln>
          <a:solidFill>
            <a:schemeClr val="tx1"/>
          </a:solidFill>
        </a:ln>
      </xdr:spPr>
    </xdr:pic>
    <xdr:clientData/>
  </xdr:twoCellAnchor>
  <xdr:twoCellAnchor editAs="oneCell">
    <xdr:from>
      <xdr:col>22</xdr:col>
      <xdr:colOff>228598</xdr:colOff>
      <xdr:row>228</xdr:row>
      <xdr:rowOff>152400</xdr:rowOff>
    </xdr:from>
    <xdr:to>
      <xdr:col>43</xdr:col>
      <xdr:colOff>276446</xdr:colOff>
      <xdr:row>306</xdr:row>
      <xdr:rowOff>190500</xdr:rowOff>
    </xdr:to>
    <xdr:pic>
      <xdr:nvPicPr>
        <xdr:cNvPr id="14" name="図 13">
          <a:extLst>
            <a:ext uri="{FF2B5EF4-FFF2-40B4-BE49-F238E27FC236}">
              <a16:creationId xmlns:a16="http://schemas.microsoft.com/office/drawing/2014/main" id="{00DE4B1C-1DF1-C73A-5B3C-B7714EDBE8C6}"/>
            </a:ext>
          </a:extLst>
        </xdr:cNvPr>
        <xdr:cNvPicPr>
          <a:picLocks noChangeAspect="1"/>
        </xdr:cNvPicPr>
      </xdr:nvPicPr>
      <xdr:blipFill>
        <a:blip xmlns:r="http://schemas.openxmlformats.org/officeDocument/2006/relationships" r:embed="rId6"/>
        <a:stretch>
          <a:fillRect/>
        </a:stretch>
      </xdr:blipFill>
      <xdr:spPr>
        <a:xfrm>
          <a:off x="14477998" y="54330600"/>
          <a:ext cx="13652723" cy="17868900"/>
        </a:xfrm>
        <a:prstGeom prst="rect">
          <a:avLst/>
        </a:prstGeom>
        <a:ln>
          <a:solidFill>
            <a:schemeClr val="tx1"/>
          </a:solidFill>
        </a:ln>
      </xdr:spPr>
    </xdr:pic>
    <xdr:clientData/>
  </xdr:twoCellAnchor>
  <xdr:twoCellAnchor editAs="oneCell">
    <xdr:from>
      <xdr:col>22</xdr:col>
      <xdr:colOff>228600</xdr:colOff>
      <xdr:row>306</xdr:row>
      <xdr:rowOff>190499</xdr:rowOff>
    </xdr:from>
    <xdr:to>
      <xdr:col>43</xdr:col>
      <xdr:colOff>266700</xdr:colOff>
      <xdr:row>385</xdr:row>
      <xdr:rowOff>47799</xdr:rowOff>
    </xdr:to>
    <xdr:pic>
      <xdr:nvPicPr>
        <xdr:cNvPr id="15" name="図 14">
          <a:extLst>
            <a:ext uri="{FF2B5EF4-FFF2-40B4-BE49-F238E27FC236}">
              <a16:creationId xmlns:a16="http://schemas.microsoft.com/office/drawing/2014/main" id="{611598EF-2F74-252F-9E3B-8FF7591FD270}"/>
            </a:ext>
          </a:extLst>
        </xdr:cNvPr>
        <xdr:cNvPicPr>
          <a:picLocks noChangeAspect="1"/>
        </xdr:cNvPicPr>
      </xdr:nvPicPr>
      <xdr:blipFill>
        <a:blip xmlns:r="http://schemas.openxmlformats.org/officeDocument/2006/relationships" r:embed="rId7"/>
        <a:stretch>
          <a:fillRect/>
        </a:stretch>
      </xdr:blipFill>
      <xdr:spPr>
        <a:xfrm>
          <a:off x="14478000" y="72199499"/>
          <a:ext cx="13639800" cy="17919875"/>
        </a:xfrm>
        <a:prstGeom prst="rect">
          <a:avLst/>
        </a:prstGeom>
        <a:ln>
          <a:solidFill>
            <a:schemeClr val="tx1"/>
          </a:solidFill>
        </a:ln>
      </xdr:spPr>
    </xdr:pic>
    <xdr:clientData/>
  </xdr:twoCellAnchor>
  <xdr:twoCellAnchor editAs="oneCell">
    <xdr:from>
      <xdr:col>45</xdr:col>
      <xdr:colOff>228600</xdr:colOff>
      <xdr:row>4</xdr:row>
      <xdr:rowOff>76200</xdr:rowOff>
    </xdr:from>
    <xdr:to>
      <xdr:col>66</xdr:col>
      <xdr:colOff>152400</xdr:colOff>
      <xdr:row>73</xdr:row>
      <xdr:rowOff>57150</xdr:rowOff>
    </xdr:to>
    <xdr:pic>
      <xdr:nvPicPr>
        <xdr:cNvPr id="16" name="図 15">
          <a:extLst>
            <a:ext uri="{FF2B5EF4-FFF2-40B4-BE49-F238E27FC236}">
              <a16:creationId xmlns:a16="http://schemas.microsoft.com/office/drawing/2014/main" id="{6811E649-5E19-C59E-6F72-9737FC47C65B}"/>
            </a:ext>
          </a:extLst>
        </xdr:cNvPr>
        <xdr:cNvPicPr>
          <a:picLocks noChangeAspect="1"/>
        </xdr:cNvPicPr>
      </xdr:nvPicPr>
      <xdr:blipFill>
        <a:blip xmlns:r="http://schemas.openxmlformats.org/officeDocument/2006/relationships" r:embed="rId8"/>
        <a:stretch>
          <a:fillRect/>
        </a:stretch>
      </xdr:blipFill>
      <xdr:spPr>
        <a:xfrm>
          <a:off x="29375100" y="3048000"/>
          <a:ext cx="13525500" cy="15754350"/>
        </a:xfrm>
        <a:prstGeom prst="rect">
          <a:avLst/>
        </a:prstGeom>
        <a:ln>
          <a:solidFill>
            <a:schemeClr val="tx1"/>
          </a:solidFill>
        </a:ln>
      </xdr:spPr>
    </xdr:pic>
    <xdr:clientData/>
  </xdr:twoCellAnchor>
  <xdr:twoCellAnchor editAs="oneCell">
    <xdr:from>
      <xdr:col>45</xdr:col>
      <xdr:colOff>228600</xdr:colOff>
      <xdr:row>73</xdr:row>
      <xdr:rowOff>76201</xdr:rowOff>
    </xdr:from>
    <xdr:to>
      <xdr:col>66</xdr:col>
      <xdr:colOff>147109</xdr:colOff>
      <xdr:row>150</xdr:row>
      <xdr:rowOff>114301</xdr:rowOff>
    </xdr:to>
    <xdr:pic>
      <xdr:nvPicPr>
        <xdr:cNvPr id="17" name="図 16">
          <a:extLst>
            <a:ext uri="{FF2B5EF4-FFF2-40B4-BE49-F238E27FC236}">
              <a16:creationId xmlns:a16="http://schemas.microsoft.com/office/drawing/2014/main" id="{24F89B45-B1AC-F5DF-C329-243238B18F2F}"/>
            </a:ext>
          </a:extLst>
        </xdr:cNvPr>
        <xdr:cNvPicPr>
          <a:picLocks noChangeAspect="1"/>
        </xdr:cNvPicPr>
      </xdr:nvPicPr>
      <xdr:blipFill>
        <a:blip xmlns:r="http://schemas.openxmlformats.org/officeDocument/2006/relationships" r:embed="rId9"/>
        <a:stretch>
          <a:fillRect/>
        </a:stretch>
      </xdr:blipFill>
      <xdr:spPr>
        <a:xfrm>
          <a:off x="29375100" y="18821401"/>
          <a:ext cx="13520209" cy="17640300"/>
        </a:xfrm>
        <a:prstGeom prst="rect">
          <a:avLst/>
        </a:prstGeom>
        <a:ln>
          <a:solidFill>
            <a:schemeClr val="tx1"/>
          </a:solidFill>
        </a:ln>
      </xdr:spPr>
    </xdr:pic>
    <xdr:clientData/>
  </xdr:twoCellAnchor>
  <xdr:twoCellAnchor editAs="oneCell">
    <xdr:from>
      <xdr:col>45</xdr:col>
      <xdr:colOff>228600</xdr:colOff>
      <xdr:row>150</xdr:row>
      <xdr:rowOff>152400</xdr:rowOff>
    </xdr:from>
    <xdr:to>
      <xdr:col>66</xdr:col>
      <xdr:colOff>152400</xdr:colOff>
      <xdr:row>230</xdr:row>
      <xdr:rowOff>216790</xdr:rowOff>
    </xdr:to>
    <xdr:pic>
      <xdr:nvPicPr>
        <xdr:cNvPr id="18" name="図 17">
          <a:extLst>
            <a:ext uri="{FF2B5EF4-FFF2-40B4-BE49-F238E27FC236}">
              <a16:creationId xmlns:a16="http://schemas.microsoft.com/office/drawing/2014/main" id="{E2466CB0-8102-5940-1ACB-E87526A872DE}"/>
            </a:ext>
          </a:extLst>
        </xdr:cNvPr>
        <xdr:cNvPicPr>
          <a:picLocks noChangeAspect="1"/>
        </xdr:cNvPicPr>
      </xdr:nvPicPr>
      <xdr:blipFill>
        <a:blip xmlns:r="http://schemas.openxmlformats.org/officeDocument/2006/relationships" r:embed="rId10"/>
        <a:stretch>
          <a:fillRect/>
        </a:stretch>
      </xdr:blipFill>
      <xdr:spPr>
        <a:xfrm>
          <a:off x="29375100" y="36499800"/>
          <a:ext cx="13525500" cy="18352390"/>
        </a:xfrm>
        <a:prstGeom prst="rect">
          <a:avLst/>
        </a:prstGeom>
        <a:ln>
          <a:solidFill>
            <a:schemeClr val="tx1"/>
          </a:solidFill>
        </a:ln>
      </xdr:spPr>
    </xdr:pic>
    <xdr:clientData/>
  </xdr:twoCellAnchor>
  <xdr:twoCellAnchor editAs="oneCell">
    <xdr:from>
      <xdr:col>45</xdr:col>
      <xdr:colOff>211282</xdr:colOff>
      <xdr:row>230</xdr:row>
      <xdr:rowOff>190500</xdr:rowOff>
    </xdr:from>
    <xdr:to>
      <xdr:col>66</xdr:col>
      <xdr:colOff>152400</xdr:colOff>
      <xdr:row>314</xdr:row>
      <xdr:rowOff>83252</xdr:rowOff>
    </xdr:to>
    <xdr:pic>
      <xdr:nvPicPr>
        <xdr:cNvPr id="19" name="図 18">
          <a:extLst>
            <a:ext uri="{FF2B5EF4-FFF2-40B4-BE49-F238E27FC236}">
              <a16:creationId xmlns:a16="http://schemas.microsoft.com/office/drawing/2014/main" id="{5748B05C-A539-D775-B788-E95200236414}"/>
            </a:ext>
          </a:extLst>
        </xdr:cNvPr>
        <xdr:cNvPicPr>
          <a:picLocks noChangeAspect="1"/>
        </xdr:cNvPicPr>
      </xdr:nvPicPr>
      <xdr:blipFill>
        <a:blip xmlns:r="http://schemas.openxmlformats.org/officeDocument/2006/relationships" r:embed="rId11"/>
        <a:stretch>
          <a:fillRect/>
        </a:stretch>
      </xdr:blipFill>
      <xdr:spPr>
        <a:xfrm>
          <a:off x="29357782" y="54825900"/>
          <a:ext cx="13542818" cy="19095152"/>
        </a:xfrm>
        <a:prstGeom prst="rect">
          <a:avLst/>
        </a:prstGeom>
        <a:ln>
          <a:solidFill>
            <a:schemeClr val="tx1"/>
          </a:solid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209737</xdr:colOff>
      <xdr:row>5</xdr:row>
      <xdr:rowOff>47998</xdr:rowOff>
    </xdr:from>
    <xdr:to>
      <xdr:col>24</xdr:col>
      <xdr:colOff>227293</xdr:colOff>
      <xdr:row>18</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506943" y="1314263"/>
          <a:ext cx="6696262" cy="265261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kern="1200"/>
            <a:t>このシートは</a:t>
          </a:r>
          <a:endParaRPr kumimoji="1" lang="en-US" altLang="ja-JP" sz="4000" kern="1200"/>
        </a:p>
        <a:p>
          <a:pPr algn="ctr"/>
          <a:r>
            <a:rPr kumimoji="1" lang="ja-JP" altLang="en-US" sz="4000" kern="1200"/>
            <a:t>実績報告に使用しません。</a:t>
          </a:r>
          <a:endParaRPr kumimoji="1" lang="en-US" altLang="ja-JP" sz="40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koyokankyo.shigotozaidan.or.jp/jigyo/es/boshu/es_0601.files/070417_ESboshuyoko_yuso.pdf" TargetMode="External"/><Relationship Id="rId7" Type="http://schemas.openxmlformats.org/officeDocument/2006/relationships/hyperlink" Target="https://www.koyokankyo.shigotozaidan.or.jp/jigyo/es/boshu/es_01.files/ESboshuyoko_densi.pdf" TargetMode="External"/><Relationship Id="rId2" Type="http://schemas.openxmlformats.org/officeDocument/2006/relationships/hyperlink" Target="https://www.koyokankyo.shigotozaidan.or.jp/jigyo/es/boshu/es_0601.html" TargetMode="External"/><Relationship Id="rId1" Type="http://schemas.openxmlformats.org/officeDocument/2006/relationships/hyperlink" Target="https://www.koyokankyo.shigotozaidan.or.jp/jigyo/es/gaiyo.html" TargetMode="External"/><Relationship Id="rId6" Type="http://schemas.openxmlformats.org/officeDocument/2006/relationships/hyperlink" Target="https://www.koyokankyo.shigotozaidan.or.jp/jigyo/es/boshu/es_01.files/ESboshuyoko_yuso.pdf" TargetMode="External"/><Relationship Id="rId5" Type="http://schemas.openxmlformats.org/officeDocument/2006/relationships/hyperlink" Target="https://www.koyokankyo.shigotozaidan.or.jp/jigyo/es/boshu/es_01.html" TargetMode="External"/><Relationship Id="rId4" Type="http://schemas.openxmlformats.org/officeDocument/2006/relationships/hyperlink" Target="https://www.koyokankyo.shigotozaidan.or.jp/jigyo/es/boshu/es_0601.files/070417_ESboshuyoko_densi.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6EAF-B226-416B-9A7A-0030F056F7D6}">
  <sheetPr>
    <tabColor rgb="FFFF0000"/>
    <pageSetUpPr fitToPage="1"/>
  </sheetPr>
  <dimension ref="A1:AG34"/>
  <sheetViews>
    <sheetView showGridLines="0" tabSelected="1" view="pageBreakPreview" zoomScale="70" zoomScaleNormal="70" zoomScaleSheetLayoutView="70" zoomScalePageLayoutView="70" workbookViewId="0">
      <selection sqref="A1:AG1"/>
    </sheetView>
  </sheetViews>
  <sheetFormatPr defaultColWidth="8.58203125" defaultRowHeight="13" x14ac:dyDescent="0.55000000000000004"/>
  <cols>
    <col min="1" max="13" width="3.83203125" style="10" customWidth="1"/>
    <col min="14" max="14" width="7.08203125" style="10" customWidth="1"/>
    <col min="15" max="15" width="8.83203125" style="10" customWidth="1"/>
    <col min="16" max="52" width="3.83203125" style="10" customWidth="1"/>
    <col min="53" max="55" width="8.58203125" style="10"/>
    <col min="56" max="56" width="5.25" style="10" customWidth="1"/>
    <col min="57" max="66" width="8.58203125" style="10"/>
    <col min="67" max="67" width="3.58203125" style="10" customWidth="1"/>
    <col min="68" max="16384" width="8.58203125" style="10"/>
  </cols>
  <sheetData>
    <row r="1" spans="1:33" ht="29.5" customHeight="1" x14ac:dyDescent="0.55000000000000004">
      <c r="A1" s="239" t="s">
        <v>236</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row>
    <row r="2" spans="1:33" ht="29.5" customHeight="1" x14ac:dyDescent="0.55000000000000004">
      <c r="A2" s="238" t="s">
        <v>391</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row>
    <row r="3" spans="1:33" ht="13" customHeight="1" x14ac:dyDescent="0.55000000000000004">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ht="21" customHeight="1" x14ac:dyDescent="0.55000000000000004">
      <c r="A4" s="242" t="s">
        <v>392</v>
      </c>
      <c r="B4" s="242"/>
      <c r="C4" s="242"/>
      <c r="D4" s="242"/>
      <c r="E4" s="242"/>
      <c r="F4" s="242"/>
      <c r="G4" s="242"/>
      <c r="H4" s="242"/>
      <c r="I4" s="242"/>
      <c r="J4" s="242"/>
      <c r="K4" s="242"/>
      <c r="L4" s="242"/>
      <c r="M4" s="13"/>
      <c r="N4" s="13"/>
      <c r="O4" s="13"/>
      <c r="P4" s="13"/>
      <c r="Q4" s="13"/>
      <c r="R4" s="13"/>
      <c r="S4" s="13"/>
      <c r="T4" s="13"/>
      <c r="U4" s="13"/>
      <c r="V4" s="13"/>
      <c r="W4" s="13"/>
      <c r="X4" s="13"/>
      <c r="Y4" s="12"/>
      <c r="Z4" s="12"/>
      <c r="AA4" s="12"/>
      <c r="AB4" s="12"/>
      <c r="AC4" s="12"/>
      <c r="AD4" s="12"/>
      <c r="AE4" s="12"/>
      <c r="AF4" s="12"/>
      <c r="AG4" s="12"/>
    </row>
    <row r="5" spans="1:33" ht="68.5" customHeight="1" x14ac:dyDescent="0.55000000000000004">
      <c r="A5" s="241" t="s">
        <v>410</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12"/>
      <c r="AF5" s="12"/>
      <c r="AG5" s="12"/>
    </row>
    <row r="6" spans="1:33" ht="13.5" customHeight="1" x14ac:dyDescent="0.550000000000000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2"/>
      <c r="AF6" s="12"/>
      <c r="AG6" s="12"/>
    </row>
    <row r="7" spans="1:33" ht="19.5" customHeight="1" x14ac:dyDescent="0.55000000000000004">
      <c r="A7" s="242" t="s">
        <v>230</v>
      </c>
      <c r="B7" s="242"/>
      <c r="C7" s="242"/>
      <c r="D7" s="242"/>
      <c r="E7" s="242"/>
      <c r="F7" s="242"/>
      <c r="G7" s="242"/>
      <c r="H7" s="242"/>
      <c r="I7" s="242"/>
      <c r="J7" s="242"/>
      <c r="K7" s="242"/>
      <c r="L7" s="242"/>
      <c r="M7" s="242"/>
      <c r="N7" s="242"/>
      <c r="O7" s="242"/>
      <c r="P7" s="242"/>
      <c r="Q7" s="242"/>
      <c r="R7" s="242"/>
      <c r="S7" s="242"/>
      <c r="T7" s="242"/>
      <c r="U7" s="242"/>
      <c r="V7" s="242"/>
      <c r="W7" s="242"/>
      <c r="X7" s="242"/>
      <c r="Y7" s="242"/>
      <c r="Z7" s="13"/>
      <c r="AA7" s="13"/>
      <c r="AB7" s="13"/>
      <c r="AC7" s="13"/>
      <c r="AD7" s="13"/>
      <c r="AE7" s="12"/>
      <c r="AF7" s="12"/>
      <c r="AG7" s="12"/>
    </row>
    <row r="8" spans="1:33" ht="21" customHeight="1" x14ac:dyDescent="0.55000000000000004">
      <c r="A8" s="240" t="s">
        <v>222</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13"/>
      <c r="AC8" s="13"/>
      <c r="AD8" s="13"/>
      <c r="AE8" s="12"/>
      <c r="AF8" s="12"/>
      <c r="AG8" s="12"/>
    </row>
    <row r="9" spans="1:33" x14ac:dyDescent="0.55000000000000004">
      <c r="A9" s="12"/>
      <c r="B9" s="14" t="s">
        <v>231</v>
      </c>
      <c r="C9" s="14"/>
      <c r="D9" s="12"/>
      <c r="E9" s="12"/>
      <c r="F9" s="12"/>
      <c r="G9" s="12"/>
      <c r="H9" s="12"/>
      <c r="I9" s="12"/>
      <c r="J9" s="12"/>
      <c r="K9" s="14" t="s">
        <v>232</v>
      </c>
      <c r="L9" s="12"/>
      <c r="M9" s="12"/>
      <c r="N9" s="12"/>
      <c r="O9" s="12"/>
      <c r="P9" s="12"/>
      <c r="Q9" s="12"/>
      <c r="R9" s="12"/>
      <c r="S9" s="12"/>
      <c r="T9" s="12"/>
      <c r="U9" s="12"/>
      <c r="V9" s="12"/>
      <c r="W9" s="12"/>
      <c r="X9" s="12"/>
      <c r="Y9" s="12"/>
      <c r="Z9" s="12"/>
      <c r="AA9" s="12"/>
      <c r="AB9" s="12"/>
      <c r="AC9" s="12"/>
      <c r="AD9" s="12"/>
      <c r="AE9" s="12"/>
      <c r="AF9" s="12"/>
      <c r="AG9" s="12"/>
    </row>
    <row r="10" spans="1:33" ht="17.149999999999999" customHeight="1" x14ac:dyDescent="0.55000000000000004">
      <c r="A10" s="12"/>
      <c r="B10" s="247" t="s">
        <v>226</v>
      </c>
      <c r="C10" s="247"/>
      <c r="D10" s="247"/>
      <c r="E10" s="247"/>
      <c r="F10" s="247"/>
      <c r="G10" s="12"/>
      <c r="H10" s="12"/>
      <c r="I10" s="12"/>
      <c r="J10" s="12"/>
      <c r="K10" s="247" t="s">
        <v>233</v>
      </c>
      <c r="L10" s="247"/>
      <c r="M10" s="247"/>
      <c r="N10" s="247"/>
      <c r="O10" s="247"/>
      <c r="P10" s="247"/>
      <c r="Q10" s="247"/>
      <c r="R10" s="247"/>
      <c r="S10" s="12"/>
      <c r="T10" s="12"/>
      <c r="U10" s="12"/>
      <c r="V10" s="12"/>
      <c r="W10" s="12"/>
      <c r="X10" s="12"/>
      <c r="Y10" s="12"/>
      <c r="Z10" s="12"/>
      <c r="AA10" s="12"/>
      <c r="AB10" s="12"/>
      <c r="AC10" s="12"/>
      <c r="AD10" s="12"/>
      <c r="AE10" s="12"/>
      <c r="AF10" s="12"/>
      <c r="AG10" s="12"/>
    </row>
    <row r="11" spans="1:33" ht="17.149999999999999" customHeight="1" x14ac:dyDescent="0.55000000000000004">
      <c r="A11" s="12"/>
      <c r="B11" s="247" t="s">
        <v>227</v>
      </c>
      <c r="C11" s="247"/>
      <c r="D11" s="247"/>
      <c r="E11" s="247"/>
      <c r="F11" s="247"/>
      <c r="G11" s="12"/>
      <c r="H11" s="12"/>
      <c r="I11" s="12"/>
      <c r="J11" s="12"/>
      <c r="K11" s="247" t="s">
        <v>234</v>
      </c>
      <c r="L11" s="247"/>
      <c r="M11" s="247"/>
      <c r="N11" s="247"/>
      <c r="O11" s="247"/>
      <c r="P11" s="247"/>
      <c r="Q11" s="247"/>
      <c r="R11" s="247"/>
      <c r="S11" s="247"/>
      <c r="T11" s="12"/>
      <c r="U11" s="12"/>
      <c r="V11" s="12"/>
      <c r="W11" s="12"/>
      <c r="X11" s="12"/>
      <c r="Y11" s="12"/>
      <c r="Z11" s="12"/>
      <c r="AA11" s="12"/>
      <c r="AB11" s="12"/>
      <c r="AC11" s="12"/>
      <c r="AD11" s="12"/>
      <c r="AE11" s="12"/>
      <c r="AF11" s="12"/>
      <c r="AG11" s="12"/>
    </row>
    <row r="12" spans="1:33" ht="17.5" customHeight="1" x14ac:dyDescent="0.55000000000000004">
      <c r="A12" s="15"/>
      <c r="B12" s="12"/>
      <c r="C12" s="12"/>
      <c r="D12" s="12"/>
      <c r="E12" s="12"/>
      <c r="F12" s="12"/>
      <c r="G12" s="12"/>
      <c r="H12" s="12"/>
      <c r="I12" s="12"/>
      <c r="J12" s="15"/>
      <c r="K12" s="12"/>
      <c r="L12" s="12"/>
      <c r="M12" s="12"/>
      <c r="N12" s="12"/>
      <c r="O12" s="12"/>
      <c r="P12" s="12"/>
      <c r="Q12" s="12"/>
      <c r="R12" s="12"/>
      <c r="S12" s="12"/>
      <c r="T12" s="12"/>
      <c r="U12" s="12"/>
      <c r="V12" s="12"/>
      <c r="W12" s="12"/>
      <c r="X12" s="12"/>
      <c r="Y12" s="12"/>
      <c r="Z12" s="12"/>
      <c r="AA12" s="12"/>
      <c r="AB12" s="12"/>
      <c r="AC12" s="12"/>
      <c r="AD12" s="12"/>
      <c r="AE12" s="12"/>
      <c r="AF12" s="12"/>
      <c r="AG12" s="12"/>
    </row>
    <row r="13" spans="1:33" ht="21" customHeight="1" x14ac:dyDescent="0.55000000000000004">
      <c r="A13" s="240" t="s">
        <v>228</v>
      </c>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12"/>
      <c r="AC13" s="12"/>
      <c r="AD13" s="12"/>
      <c r="AE13" s="12"/>
      <c r="AF13" s="12"/>
      <c r="AG13" s="12"/>
    </row>
    <row r="14" spans="1:33" s="11" customFormat="1" ht="18.649999999999999" customHeight="1" x14ac:dyDescent="0.55000000000000004">
      <c r="A14" s="16"/>
      <c r="B14" s="236" t="s">
        <v>393</v>
      </c>
      <c r="C14" s="236"/>
      <c r="D14" s="236"/>
      <c r="E14" s="236"/>
      <c r="F14" s="236"/>
      <c r="G14" s="236"/>
      <c r="H14" s="236"/>
      <c r="I14" s="236"/>
      <c r="J14" s="236"/>
      <c r="K14" s="236"/>
      <c r="L14" s="236"/>
      <c r="M14" s="236"/>
      <c r="N14" s="236"/>
      <c r="O14" s="209"/>
      <c r="P14" s="237" t="s">
        <v>396</v>
      </c>
      <c r="Q14" s="237"/>
      <c r="R14" s="237"/>
      <c r="S14" s="237"/>
      <c r="T14" s="237"/>
      <c r="U14" s="237"/>
      <c r="V14" s="237"/>
      <c r="W14" s="237"/>
      <c r="X14" s="237"/>
      <c r="Y14" s="237"/>
      <c r="Z14" s="237"/>
      <c r="AA14" s="237"/>
      <c r="AB14" s="237"/>
      <c r="AC14" s="237"/>
      <c r="AD14" s="237"/>
      <c r="AE14" s="237"/>
      <c r="AF14" s="209"/>
      <c r="AG14" s="209"/>
    </row>
    <row r="15" spans="1:33" s="11" customFormat="1" ht="18.649999999999999" customHeight="1" x14ac:dyDescent="0.55000000000000004">
      <c r="A15" s="16"/>
      <c r="B15" s="248" t="s">
        <v>394</v>
      </c>
      <c r="C15" s="248"/>
      <c r="D15" s="248"/>
      <c r="E15" s="248"/>
      <c r="F15" s="248"/>
      <c r="G15" s="248"/>
      <c r="H15" s="248"/>
      <c r="I15" s="248"/>
      <c r="J15" s="248"/>
      <c r="K15" s="248"/>
      <c r="L15" s="248"/>
      <c r="M15" s="248"/>
      <c r="N15" s="209"/>
      <c r="O15" s="209"/>
      <c r="P15" s="237"/>
      <c r="Q15" s="237"/>
      <c r="R15" s="237"/>
      <c r="S15" s="237"/>
      <c r="T15" s="237"/>
      <c r="U15" s="237"/>
      <c r="V15" s="237"/>
      <c r="W15" s="237"/>
      <c r="X15" s="237"/>
      <c r="Y15" s="237"/>
      <c r="Z15" s="237"/>
      <c r="AA15" s="237"/>
      <c r="AB15" s="237"/>
      <c r="AC15" s="237"/>
      <c r="AD15" s="237"/>
      <c r="AE15" s="237"/>
      <c r="AF15" s="209"/>
      <c r="AG15" s="209"/>
    </row>
    <row r="16" spans="1:33" s="11" customFormat="1" ht="18.649999999999999" customHeight="1" x14ac:dyDescent="0.55000000000000004">
      <c r="A16" s="16"/>
      <c r="B16" s="208"/>
      <c r="C16" s="250" t="s">
        <v>407</v>
      </c>
      <c r="D16" s="250"/>
      <c r="E16" s="250"/>
      <c r="F16" s="250"/>
      <c r="G16" s="250"/>
      <c r="H16" s="250"/>
      <c r="I16" s="250"/>
      <c r="J16" s="250"/>
      <c r="K16" s="250"/>
      <c r="L16" s="250"/>
      <c r="M16" s="250"/>
      <c r="N16" s="209"/>
      <c r="O16" s="209"/>
      <c r="P16" s="237"/>
      <c r="Q16" s="237"/>
      <c r="R16" s="237"/>
      <c r="S16" s="237"/>
      <c r="T16" s="237"/>
      <c r="U16" s="237"/>
      <c r="V16" s="237"/>
      <c r="W16" s="237"/>
      <c r="X16" s="237"/>
      <c r="Y16" s="237"/>
      <c r="Z16" s="237"/>
      <c r="AA16" s="237"/>
      <c r="AB16" s="237"/>
      <c r="AC16" s="237"/>
      <c r="AD16" s="237"/>
      <c r="AE16" s="237"/>
      <c r="AF16" s="209"/>
      <c r="AG16" s="209"/>
    </row>
    <row r="17" spans="1:33" s="11" customFormat="1" ht="18.649999999999999" customHeight="1" x14ac:dyDescent="0.55000000000000004">
      <c r="A17" s="16"/>
      <c r="B17" s="208"/>
      <c r="C17" s="250" t="s">
        <v>408</v>
      </c>
      <c r="D17" s="250"/>
      <c r="E17" s="250"/>
      <c r="F17" s="250"/>
      <c r="G17" s="250"/>
      <c r="H17" s="250"/>
      <c r="I17" s="250"/>
      <c r="J17" s="250"/>
      <c r="K17" s="250"/>
      <c r="L17" s="250"/>
      <c r="M17" s="250"/>
      <c r="N17" s="209"/>
      <c r="O17" s="209"/>
      <c r="P17" s="237"/>
      <c r="Q17" s="237"/>
      <c r="R17" s="237"/>
      <c r="S17" s="237"/>
      <c r="T17" s="237"/>
      <c r="U17" s="237"/>
      <c r="V17" s="237"/>
      <c r="W17" s="237"/>
      <c r="X17" s="237"/>
      <c r="Y17" s="237"/>
      <c r="Z17" s="237"/>
      <c r="AA17" s="237"/>
      <c r="AB17" s="237"/>
      <c r="AC17" s="237"/>
      <c r="AD17" s="237"/>
      <c r="AE17" s="237"/>
      <c r="AF17" s="209"/>
      <c r="AG17" s="209"/>
    </row>
    <row r="18" spans="1:33" s="11" customFormat="1" ht="18.649999999999999" customHeight="1" x14ac:dyDescent="0.55000000000000004">
      <c r="A18" s="16"/>
      <c r="B18" s="208"/>
      <c r="C18" s="250" t="s">
        <v>409</v>
      </c>
      <c r="D18" s="250"/>
      <c r="E18" s="250"/>
      <c r="F18" s="250"/>
      <c r="G18" s="250"/>
      <c r="H18" s="250"/>
      <c r="I18" s="250"/>
      <c r="J18" s="250"/>
      <c r="K18" s="250"/>
      <c r="L18" s="250"/>
      <c r="M18" s="250"/>
      <c r="N18" s="250"/>
      <c r="O18" s="250"/>
      <c r="P18" s="237"/>
      <c r="Q18" s="237"/>
      <c r="R18" s="237"/>
      <c r="S18" s="237"/>
      <c r="T18" s="237"/>
      <c r="U18" s="237"/>
      <c r="V18" s="237"/>
      <c r="W18" s="237"/>
      <c r="X18" s="237"/>
      <c r="Y18" s="237"/>
      <c r="Z18" s="237"/>
      <c r="AA18" s="237"/>
      <c r="AB18" s="237"/>
      <c r="AC18" s="237"/>
      <c r="AD18" s="237"/>
      <c r="AE18" s="237"/>
      <c r="AF18" s="209"/>
      <c r="AG18" s="209"/>
    </row>
    <row r="19" spans="1:33" s="11" customFormat="1" ht="18.649999999999999" customHeight="1" x14ac:dyDescent="0.55000000000000004">
      <c r="A19" s="16"/>
      <c r="B19" s="236" t="s">
        <v>395</v>
      </c>
      <c r="C19" s="236"/>
      <c r="D19" s="236"/>
      <c r="E19" s="236"/>
      <c r="F19" s="236"/>
      <c r="G19" s="236"/>
      <c r="H19" s="236"/>
      <c r="I19" s="236"/>
      <c r="J19" s="236"/>
      <c r="K19" s="236"/>
      <c r="L19" s="236"/>
      <c r="M19" s="236"/>
      <c r="N19" s="209"/>
      <c r="O19" s="209"/>
      <c r="P19" s="237"/>
      <c r="Q19" s="237"/>
      <c r="R19" s="237"/>
      <c r="S19" s="237"/>
      <c r="T19" s="237"/>
      <c r="U19" s="237"/>
      <c r="V19" s="237"/>
      <c r="W19" s="237"/>
      <c r="X19" s="237"/>
      <c r="Y19" s="237"/>
      <c r="Z19" s="237"/>
      <c r="AA19" s="237"/>
      <c r="AB19" s="237"/>
      <c r="AC19" s="237"/>
      <c r="AD19" s="237"/>
      <c r="AE19" s="237"/>
      <c r="AF19" s="209"/>
      <c r="AG19" s="209"/>
    </row>
    <row r="20" spans="1:33" s="11" customFormat="1" ht="18.649999999999999" customHeight="1" x14ac:dyDescent="0.55000000000000004">
      <c r="A20" s="16"/>
      <c r="B20" s="248"/>
      <c r="C20" s="248"/>
      <c r="D20" s="248"/>
      <c r="E20" s="248"/>
      <c r="F20" s="248"/>
      <c r="G20" s="248"/>
      <c r="H20" s="248"/>
      <c r="I20" s="248"/>
      <c r="J20" s="248"/>
      <c r="K20" s="248"/>
      <c r="L20" s="248"/>
      <c r="M20" s="248"/>
      <c r="N20" s="17"/>
      <c r="O20" s="209"/>
      <c r="P20" s="237"/>
      <c r="Q20" s="237"/>
      <c r="R20" s="237"/>
      <c r="S20" s="237"/>
      <c r="T20" s="237"/>
      <c r="U20" s="237"/>
      <c r="V20" s="237"/>
      <c r="W20" s="237"/>
      <c r="X20" s="237"/>
      <c r="Y20" s="237"/>
      <c r="Z20" s="237"/>
      <c r="AA20" s="237"/>
      <c r="AB20" s="237"/>
      <c r="AC20" s="237"/>
      <c r="AD20" s="237"/>
      <c r="AE20" s="237"/>
      <c r="AF20" s="209"/>
      <c r="AG20" s="209"/>
    </row>
    <row r="21" spans="1:33" ht="17.5" customHeight="1" x14ac:dyDescent="0.55000000000000004">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3"/>
      <c r="AB21" s="12"/>
      <c r="AC21" s="12"/>
      <c r="AD21" s="12"/>
      <c r="AE21" s="12"/>
      <c r="AF21" s="12"/>
      <c r="AG21" s="12"/>
    </row>
    <row r="22" spans="1:33" ht="19" customHeight="1" x14ac:dyDescent="0.55000000000000004">
      <c r="A22" s="240" t="s">
        <v>223</v>
      </c>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13"/>
      <c r="AB22" s="12"/>
      <c r="AC22" s="12"/>
      <c r="AD22" s="12"/>
      <c r="AE22" s="12"/>
      <c r="AF22" s="12"/>
      <c r="AG22" s="12"/>
    </row>
    <row r="23" spans="1:33" ht="117" customHeight="1" x14ac:dyDescent="0.55000000000000004">
      <c r="A23" s="12"/>
      <c r="B23" s="249" t="s">
        <v>397</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row>
    <row r="24" spans="1:33" ht="11.5" customHeight="1" x14ac:dyDescent="0.55000000000000004">
      <c r="A24" s="12"/>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row>
    <row r="25" spans="1:33" ht="33.65" customHeight="1" x14ac:dyDescent="0.55000000000000004">
      <c r="A25" s="243" t="s">
        <v>224</v>
      </c>
      <c r="B25" s="243"/>
      <c r="C25" s="243"/>
      <c r="D25" s="243"/>
      <c r="E25" s="243"/>
      <c r="F25" s="243"/>
      <c r="G25" s="243"/>
      <c r="H25" s="243"/>
      <c r="I25" s="243"/>
      <c r="J25" s="243"/>
      <c r="K25" s="243"/>
      <c r="L25" s="243"/>
      <c r="M25" s="243"/>
      <c r="N25" s="244"/>
      <c r="O25" s="245" t="s">
        <v>229</v>
      </c>
      <c r="P25" s="245"/>
      <c r="Q25" s="245"/>
      <c r="R25" s="245"/>
      <c r="S25" s="245"/>
      <c r="T25" s="245"/>
      <c r="U25" s="245"/>
      <c r="V25" s="245"/>
      <c r="W25" s="245"/>
      <c r="X25" s="245"/>
      <c r="Y25" s="245"/>
      <c r="Z25" s="245"/>
      <c r="AA25" s="245"/>
      <c r="AB25" s="245"/>
      <c r="AC25" s="245"/>
      <c r="AD25" s="245"/>
      <c r="AE25" s="245"/>
      <c r="AF25" s="245"/>
      <c r="AG25" s="245"/>
    </row>
    <row r="26" spans="1:33" ht="58" customHeight="1" x14ac:dyDescent="0.55000000000000004">
      <c r="A26" s="255" t="s">
        <v>413</v>
      </c>
      <c r="B26" s="255"/>
      <c r="C26" s="255"/>
      <c r="D26" s="255"/>
      <c r="E26" s="255"/>
      <c r="F26" s="255"/>
      <c r="G26" s="255"/>
      <c r="H26" s="255"/>
      <c r="I26" s="255"/>
      <c r="J26" s="255"/>
      <c r="K26" s="255"/>
      <c r="L26" s="255"/>
      <c r="M26" s="255"/>
      <c r="N26" s="256"/>
      <c r="O26" s="246" t="s">
        <v>405</v>
      </c>
      <c r="P26" s="246"/>
      <c r="Q26" s="246"/>
      <c r="R26" s="246"/>
      <c r="S26" s="246"/>
      <c r="T26" s="246"/>
      <c r="U26" s="246"/>
      <c r="V26" s="246"/>
      <c r="W26" s="246"/>
      <c r="X26" s="246"/>
      <c r="Y26" s="246"/>
      <c r="Z26" s="246"/>
      <c r="AA26" s="246"/>
      <c r="AB26" s="246"/>
      <c r="AC26" s="246"/>
      <c r="AD26" s="246"/>
      <c r="AE26" s="246"/>
      <c r="AF26" s="246"/>
      <c r="AG26" s="246"/>
    </row>
    <row r="27" spans="1:33" ht="46" customHeight="1" x14ac:dyDescent="0.55000000000000004">
      <c r="A27" s="255"/>
      <c r="B27" s="255"/>
      <c r="C27" s="255"/>
      <c r="D27" s="255"/>
      <c r="E27" s="255"/>
      <c r="F27" s="255"/>
      <c r="G27" s="255"/>
      <c r="H27" s="255"/>
      <c r="I27" s="255"/>
      <c r="J27" s="255"/>
      <c r="K27" s="255"/>
      <c r="L27" s="255"/>
      <c r="M27" s="255"/>
      <c r="N27" s="256"/>
      <c r="O27" s="253" t="s">
        <v>398</v>
      </c>
      <c r="P27" s="254"/>
      <c r="Q27" s="254"/>
      <c r="R27" s="254"/>
      <c r="S27" s="254"/>
      <c r="T27" s="254"/>
      <c r="U27" s="254"/>
      <c r="V27" s="254"/>
      <c r="W27" s="254"/>
      <c r="X27" s="254"/>
      <c r="Y27" s="254"/>
      <c r="Z27" s="254"/>
      <c r="AA27" s="254"/>
      <c r="AB27" s="254"/>
      <c r="AC27" s="254"/>
      <c r="AD27" s="254"/>
      <c r="AE27" s="254"/>
      <c r="AF27" s="254"/>
      <c r="AG27" s="254"/>
    </row>
    <row r="28" spans="1:33" ht="175.5" customHeight="1" x14ac:dyDescent="0.55000000000000004">
      <c r="A28" s="255"/>
      <c r="B28" s="255"/>
      <c r="C28" s="255"/>
      <c r="D28" s="255"/>
      <c r="E28" s="255"/>
      <c r="F28" s="255"/>
      <c r="G28" s="255"/>
      <c r="H28" s="255"/>
      <c r="I28" s="255"/>
      <c r="J28" s="255"/>
      <c r="K28" s="255"/>
      <c r="L28" s="255"/>
      <c r="M28" s="255"/>
      <c r="N28" s="256"/>
      <c r="O28" s="246" t="s">
        <v>412</v>
      </c>
      <c r="P28" s="246"/>
      <c r="Q28" s="246"/>
      <c r="R28" s="246"/>
      <c r="S28" s="246"/>
      <c r="T28" s="246"/>
      <c r="U28" s="246"/>
      <c r="V28" s="246"/>
      <c r="W28" s="246"/>
      <c r="X28" s="246"/>
      <c r="Y28" s="246"/>
      <c r="Z28" s="246"/>
      <c r="AA28" s="246"/>
      <c r="AB28" s="246"/>
      <c r="AC28" s="246"/>
      <c r="AD28" s="246"/>
      <c r="AE28" s="246"/>
      <c r="AF28" s="246"/>
      <c r="AG28" s="246"/>
    </row>
    <row r="29" spans="1:33" ht="12" customHeight="1" x14ac:dyDescent="0.55000000000000004">
      <c r="A29" s="19"/>
      <c r="B29" s="19"/>
      <c r="C29" s="19"/>
      <c r="D29" s="19"/>
      <c r="E29" s="19"/>
      <c r="F29" s="19"/>
      <c r="G29" s="19"/>
      <c r="H29" s="19"/>
      <c r="I29" s="19"/>
      <c r="J29" s="19"/>
      <c r="K29" s="19"/>
      <c r="L29" s="19"/>
      <c r="M29" s="19"/>
      <c r="N29" s="19"/>
      <c r="O29" s="13"/>
      <c r="P29" s="13"/>
      <c r="Q29" s="13"/>
      <c r="R29" s="13"/>
      <c r="S29" s="13"/>
      <c r="T29" s="13"/>
      <c r="U29" s="13"/>
      <c r="V29" s="13"/>
      <c r="W29" s="13"/>
      <c r="X29" s="13"/>
      <c r="Y29" s="13"/>
      <c r="Z29" s="13"/>
      <c r="AA29" s="13"/>
      <c r="AB29" s="13"/>
      <c r="AC29" s="13"/>
      <c r="AD29" s="13"/>
      <c r="AE29" s="13"/>
      <c r="AF29" s="13"/>
      <c r="AG29" s="13"/>
    </row>
    <row r="30" spans="1:33" ht="17.149999999999999" customHeight="1" x14ac:dyDescent="0.55000000000000004">
      <c r="A30" s="251" t="s">
        <v>235</v>
      </c>
      <c r="B30" s="251"/>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row>
    <row r="31" spans="1:33" ht="63" customHeight="1" x14ac:dyDescent="0.55000000000000004">
      <c r="A31" s="19"/>
      <c r="B31" s="252" t="s">
        <v>406</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row>
    <row r="32" spans="1:33" ht="12" customHeight="1" x14ac:dyDescent="0.55000000000000004">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spans="1:33" ht="18.5" x14ac:dyDescent="0.55000000000000004">
      <c r="A33" s="20" t="s">
        <v>225</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69" customHeight="1" x14ac:dyDescent="0.55000000000000004">
      <c r="A34" s="249" t="s">
        <v>399</v>
      </c>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12"/>
      <c r="AG34" s="12"/>
    </row>
  </sheetData>
  <sheetProtection sheet="1" objects="1"/>
  <mergeCells count="30">
    <mergeCell ref="A34:AE34"/>
    <mergeCell ref="A30:AG30"/>
    <mergeCell ref="B31:AG31"/>
    <mergeCell ref="O27:AG27"/>
    <mergeCell ref="A26:N28"/>
    <mergeCell ref="O28:AG28"/>
    <mergeCell ref="A25:N25"/>
    <mergeCell ref="O25:AG25"/>
    <mergeCell ref="O26:AG26"/>
    <mergeCell ref="B10:F10"/>
    <mergeCell ref="A22:Z22"/>
    <mergeCell ref="A13:AA13"/>
    <mergeCell ref="B11:F11"/>
    <mergeCell ref="K10:R10"/>
    <mergeCell ref="B15:M15"/>
    <mergeCell ref="B19:M19"/>
    <mergeCell ref="B20:M20"/>
    <mergeCell ref="B23:AG23"/>
    <mergeCell ref="C16:M16"/>
    <mergeCell ref="C17:M17"/>
    <mergeCell ref="C18:O18"/>
    <mergeCell ref="K11:S11"/>
    <mergeCell ref="B14:N14"/>
    <mergeCell ref="P14:AE20"/>
    <mergeCell ref="A2:AG2"/>
    <mergeCell ref="A1:AG1"/>
    <mergeCell ref="A8:AA8"/>
    <mergeCell ref="A5:AD5"/>
    <mergeCell ref="A4:L4"/>
    <mergeCell ref="A7:Y7"/>
  </mergeCells>
  <phoneticPr fontId="1"/>
  <hyperlinks>
    <hyperlink ref="B10" r:id="rId1" display="事業概要" xr:uid="{5F30CC08-A8F6-47BB-BF91-341FEB0AD5AA}"/>
    <hyperlink ref="B11" r:id="rId2" display="募集要項・申請様式等" xr:uid="{A47A9275-38FF-4762-B967-6CDE6203E916}"/>
    <hyperlink ref="K10" r:id="rId3" display="助成金募集要項（郵送の手引き）" xr:uid="{21C5A960-6021-4581-95D0-BB9DC1E805FB}"/>
    <hyperlink ref="K11" r:id="rId4" display="助成金募集要項（電子申請の手引き）" xr:uid="{8B9FB44C-819B-46AE-9CB6-9C98D2AC55CD}"/>
    <hyperlink ref="B11:F11" r:id="rId5" display="・募集要項・申請様式等" xr:uid="{10610C69-61B4-4C76-9B9C-CA13BBC85BB7}"/>
    <hyperlink ref="K10:R10" r:id="rId6" display="・助成金募集要項（郵送の手引き）" xr:uid="{AD5ED246-1154-46BA-99E4-4C1262E0E373}"/>
    <hyperlink ref="K11:R11" r:id="rId7" display="・助成金募集要項（電子申請の手引き）" xr:uid="{ADB55E49-C324-4679-BBFC-3DDE0C77344A}"/>
    <hyperlink ref="P14:AE20" location="記入例!A1" display="記入例!A1" xr:uid="{C05DADD5-6833-4589-BE8D-92097E5681A4}"/>
    <hyperlink ref="B14:N14" location="'実績報告書（様式第10-1号）'!A1" display="・実績報告書（様式第10－1号）　※代表者名は自署が必要" xr:uid="{E7AC5E03-E247-4DE7-AAB1-716236478A00}"/>
    <hyperlink ref="C16:M16" location="'経費明細(精算書表紙)(様式第10-1号別紙)'!A1" display="・精算書表紙" xr:uid="{8B6221E1-4093-44EF-8D41-2CF40EAF0D51}"/>
    <hyperlink ref="C17:M17" location="'経費明細(精算書内訳)(様式第10-1号別紙)'!A1" display="・精算書表紙精算書内訳)" xr:uid="{283E03C0-A0B1-4F0A-9EDC-EC7657013B4B}"/>
    <hyperlink ref="C18:M18" location="'日割り単価計算シート '!A1" display="・日割り単価計算シート " xr:uid="{1599787B-B190-42F9-8D94-B28410D3927E}"/>
    <hyperlink ref="B19:M19" location="'取組結果報告書（様式第10－2号）'!A1" display="・取組結果報告書（様式第10－2号）" xr:uid="{2279739C-7C13-4847-A0D8-75A7A8D63152}"/>
  </hyperlinks>
  <pageMargins left="0.70866141732283472" right="0.70866141732283472" top="0.74803149606299213" bottom="0.74803149606299213" header="0.31496062992125984" footer="0.31496062992125984"/>
  <pageSetup paperSize="9" scale="59" orientation="portrait" r:id="rId8"/>
  <rowBreaks count="1" manualBreakCount="1">
    <brk id="35" max="16383" man="1"/>
  </rowBreaks>
  <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CAC96-E2C3-4202-A7DF-DDE69CBAB938}">
  <sheetPr codeName="Sheet1">
    <tabColor theme="7" tint="0.59999389629810485"/>
  </sheetPr>
  <dimension ref="A1:AX57"/>
  <sheetViews>
    <sheetView showWhiteSpace="0" view="pageBreakPreview" zoomScaleNormal="70" zoomScaleSheetLayoutView="100" zoomScalePageLayoutView="85" workbookViewId="0">
      <selection activeCell="BC21" sqref="BC21"/>
    </sheetView>
  </sheetViews>
  <sheetFormatPr defaultColWidth="8.58203125" defaultRowHeight="13" x14ac:dyDescent="0.55000000000000004"/>
  <cols>
    <col min="1" max="1" width="1.58203125" style="5" customWidth="1"/>
    <col min="2" max="2" width="1.75" style="5" customWidth="1"/>
    <col min="3" max="3" width="2.58203125" style="5" customWidth="1"/>
    <col min="4" max="4" width="1.75" style="5" customWidth="1"/>
    <col min="5" max="6" width="1.58203125" style="5" customWidth="1"/>
    <col min="7" max="7" width="3.08203125" style="5" customWidth="1"/>
    <col min="8" max="8" width="2.08203125" style="5" customWidth="1"/>
    <col min="9" max="17" width="1.58203125" style="5" customWidth="1"/>
    <col min="18" max="18" width="1.25" style="5" customWidth="1"/>
    <col min="19" max="19" width="2.75" style="5" customWidth="1"/>
    <col min="20" max="21" width="1.5" style="5" customWidth="1"/>
    <col min="22" max="22" width="1.83203125" style="5" customWidth="1"/>
    <col min="23" max="23" width="1.58203125" style="5" customWidth="1"/>
    <col min="24" max="26" width="1.5" style="5" customWidth="1"/>
    <col min="27" max="29" width="1.83203125" style="5" customWidth="1"/>
    <col min="30" max="32" width="1.58203125" style="5" customWidth="1"/>
    <col min="33" max="33" width="2.08203125" style="5" customWidth="1"/>
    <col min="34" max="48" width="1.58203125" style="5" customWidth="1"/>
    <col min="49" max="49" width="2.33203125" style="5" customWidth="1"/>
    <col min="50" max="62" width="1.58203125" style="5" customWidth="1"/>
    <col min="63" max="16384" width="8.58203125" style="5"/>
  </cols>
  <sheetData>
    <row r="1" spans="1:50" ht="29.5" customHeight="1" x14ac:dyDescent="0.55000000000000004">
      <c r="A1" s="257" t="s">
        <v>253</v>
      </c>
      <c r="B1" s="257"/>
      <c r="C1" s="257"/>
      <c r="D1" s="257"/>
      <c r="E1" s="257"/>
      <c r="F1" s="257"/>
      <c r="G1" s="257"/>
      <c r="H1" s="257"/>
      <c r="I1" s="257"/>
      <c r="J1" s="257"/>
      <c r="K1" s="257"/>
      <c r="L1" s="257"/>
      <c r="M1" s="257"/>
      <c r="N1" s="257"/>
      <c r="O1" s="257"/>
      <c r="P1" s="257"/>
      <c r="Q1" s="257"/>
      <c r="R1" s="257"/>
      <c r="S1" s="257"/>
    </row>
    <row r="2" spans="1:50" ht="27" customHeight="1" x14ac:dyDescent="0.55000000000000004">
      <c r="AF2" s="4"/>
      <c r="AG2" s="4"/>
      <c r="AH2" s="307" t="s">
        <v>186</v>
      </c>
      <c r="AI2" s="307"/>
      <c r="AJ2" s="307"/>
      <c r="AK2" s="306"/>
      <c r="AL2" s="306"/>
      <c r="AM2" s="307" t="s">
        <v>187</v>
      </c>
      <c r="AN2" s="307"/>
      <c r="AO2" s="306"/>
      <c r="AP2" s="306"/>
      <c r="AQ2" s="307" t="s">
        <v>188</v>
      </c>
      <c r="AR2" s="307"/>
      <c r="AS2" s="306"/>
      <c r="AT2" s="306"/>
      <c r="AU2" s="307" t="s">
        <v>189</v>
      </c>
      <c r="AV2" s="307"/>
      <c r="AW2" s="4"/>
    </row>
    <row r="3" spans="1:50" ht="16.5" customHeight="1" x14ac:dyDescent="0.55000000000000004">
      <c r="B3" s="5" t="s">
        <v>180</v>
      </c>
      <c r="AF3" s="311"/>
      <c r="AG3" s="311"/>
      <c r="AH3" s="311"/>
      <c r="AI3" s="311"/>
      <c r="AJ3" s="311"/>
      <c r="AK3" s="311"/>
      <c r="AL3" s="311"/>
      <c r="AM3" s="311"/>
      <c r="AN3" s="311"/>
      <c r="AO3" s="311"/>
      <c r="AP3" s="311"/>
      <c r="AQ3" s="311"/>
      <c r="AR3" s="311"/>
      <c r="AS3" s="311"/>
      <c r="AT3" s="311"/>
      <c r="AU3" s="311"/>
      <c r="AV3" s="311"/>
    </row>
    <row r="4" spans="1:50" ht="21.65" customHeight="1" x14ac:dyDescent="0.2">
      <c r="B4" s="6"/>
      <c r="C4" s="6"/>
      <c r="D4" s="6"/>
      <c r="E4" s="6"/>
      <c r="F4" s="6"/>
      <c r="G4" s="6"/>
      <c r="H4" s="6"/>
      <c r="I4" s="6"/>
      <c r="J4" s="6"/>
      <c r="W4" s="309" t="s">
        <v>184</v>
      </c>
      <c r="X4" s="309"/>
      <c r="Y4" s="309"/>
      <c r="Z4" s="309"/>
      <c r="AA4" s="309"/>
      <c r="AB4" s="309"/>
      <c r="AC4" s="309"/>
      <c r="AD4" s="309"/>
      <c r="AF4" s="311"/>
      <c r="AG4" s="311"/>
      <c r="AH4" s="311"/>
      <c r="AI4" s="311"/>
      <c r="AJ4" s="311"/>
      <c r="AK4" s="311"/>
      <c r="AL4" s="311"/>
      <c r="AM4" s="311"/>
      <c r="AN4" s="311"/>
      <c r="AO4" s="311"/>
      <c r="AP4" s="311"/>
      <c r="AQ4" s="311"/>
      <c r="AR4" s="311"/>
      <c r="AS4" s="311"/>
      <c r="AT4" s="311"/>
      <c r="AU4" s="311"/>
      <c r="AV4" s="311"/>
    </row>
    <row r="5" spans="1:50" ht="21" customHeight="1" x14ac:dyDescent="0.55000000000000004">
      <c r="B5" s="7"/>
      <c r="C5" s="7"/>
      <c r="D5" s="7"/>
      <c r="E5" s="7"/>
      <c r="F5" s="7"/>
      <c r="G5" s="7"/>
      <c r="H5" s="7"/>
      <c r="I5" s="7"/>
      <c r="J5" s="7"/>
      <c r="W5" s="308" t="s">
        <v>181</v>
      </c>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row>
    <row r="6" spans="1:50" ht="20.149999999999999" customHeight="1" x14ac:dyDescent="0.55000000000000004">
      <c r="B6" s="7"/>
      <c r="C6" s="7"/>
      <c r="D6" s="7"/>
      <c r="E6" s="7"/>
      <c r="F6" s="7"/>
      <c r="G6" s="7"/>
      <c r="H6" s="7"/>
      <c r="I6" s="7"/>
      <c r="J6" s="7"/>
      <c r="W6" s="310" t="s">
        <v>182</v>
      </c>
      <c r="X6" s="310"/>
      <c r="Y6" s="310"/>
      <c r="Z6" s="310"/>
      <c r="AA6" s="310"/>
      <c r="AB6" s="310"/>
      <c r="AC6" s="310"/>
      <c r="AD6" s="310"/>
      <c r="AF6" s="312"/>
      <c r="AG6" s="312"/>
      <c r="AH6" s="312"/>
      <c r="AI6" s="312"/>
      <c r="AJ6" s="312"/>
      <c r="AK6" s="312"/>
      <c r="AL6" s="312"/>
      <c r="AM6" s="312"/>
      <c r="AN6" s="312"/>
      <c r="AO6" s="312"/>
      <c r="AP6" s="312"/>
      <c r="AQ6" s="312"/>
      <c r="AR6" s="312"/>
      <c r="AS6" s="312"/>
      <c r="AT6" s="312"/>
      <c r="AU6" s="312"/>
      <c r="AV6" s="312"/>
    </row>
    <row r="7" spans="1:50" ht="8.5" customHeight="1" x14ac:dyDescent="0.55000000000000004">
      <c r="B7" s="7"/>
      <c r="C7" s="7"/>
      <c r="D7" s="7"/>
      <c r="E7" s="7"/>
      <c r="F7" s="7"/>
      <c r="G7" s="7"/>
      <c r="H7" s="7"/>
      <c r="I7" s="7"/>
      <c r="J7" s="7"/>
      <c r="AF7" s="312"/>
      <c r="AG7" s="312"/>
      <c r="AH7" s="312"/>
      <c r="AI7" s="312"/>
      <c r="AJ7" s="312"/>
      <c r="AK7" s="312"/>
      <c r="AL7" s="312"/>
      <c r="AM7" s="312"/>
      <c r="AN7" s="312"/>
      <c r="AO7" s="312"/>
      <c r="AP7" s="312"/>
      <c r="AQ7" s="312"/>
      <c r="AR7" s="312"/>
      <c r="AS7" s="312"/>
      <c r="AT7" s="312"/>
      <c r="AU7" s="312"/>
      <c r="AV7" s="312"/>
    </row>
    <row r="8" spans="1:50" ht="18" customHeight="1" x14ac:dyDescent="0.55000000000000004">
      <c r="B8" s="7"/>
      <c r="C8" s="7"/>
      <c r="D8" s="7"/>
      <c r="E8" s="7"/>
      <c r="F8" s="7"/>
      <c r="G8" s="7"/>
      <c r="H8" s="7"/>
      <c r="I8" s="7"/>
      <c r="J8" s="7"/>
      <c r="W8" s="310" t="s">
        <v>190</v>
      </c>
      <c r="X8" s="310"/>
      <c r="Y8" s="310"/>
      <c r="Z8" s="310"/>
      <c r="AA8" s="310"/>
      <c r="AB8" s="310"/>
      <c r="AC8" s="310"/>
      <c r="AD8" s="310"/>
      <c r="AF8" s="312"/>
      <c r="AG8" s="312"/>
      <c r="AH8" s="312"/>
      <c r="AI8" s="312"/>
      <c r="AJ8" s="312"/>
      <c r="AK8" s="312"/>
      <c r="AL8" s="312"/>
      <c r="AM8" s="312"/>
      <c r="AN8" s="312"/>
      <c r="AO8" s="312"/>
      <c r="AP8" s="312"/>
      <c r="AQ8" s="312"/>
      <c r="AR8" s="312"/>
      <c r="AS8" s="312"/>
      <c r="AT8" s="312"/>
      <c r="AU8" s="312"/>
      <c r="AV8" s="312"/>
    </row>
    <row r="9" spans="1:50" ht="8.5" customHeight="1" x14ac:dyDescent="0.55000000000000004">
      <c r="B9" s="7"/>
      <c r="C9" s="7"/>
      <c r="D9" s="7"/>
      <c r="E9" s="7"/>
      <c r="F9" s="7"/>
      <c r="G9" s="7"/>
      <c r="H9" s="7"/>
      <c r="I9" s="7"/>
      <c r="J9" s="7"/>
      <c r="AF9" s="312"/>
      <c r="AG9" s="312"/>
      <c r="AH9" s="312"/>
      <c r="AI9" s="312"/>
      <c r="AJ9" s="312"/>
      <c r="AK9" s="312"/>
      <c r="AL9" s="312"/>
      <c r="AM9" s="312"/>
      <c r="AN9" s="312"/>
      <c r="AO9" s="312"/>
      <c r="AP9" s="312"/>
      <c r="AQ9" s="312"/>
      <c r="AR9" s="312"/>
      <c r="AS9" s="312"/>
      <c r="AT9" s="312"/>
      <c r="AU9" s="312"/>
      <c r="AV9" s="312"/>
    </row>
    <row r="10" spans="1:50" ht="11.5" customHeight="1" x14ac:dyDescent="0.55000000000000004">
      <c r="B10" s="7"/>
      <c r="C10" s="7"/>
      <c r="D10" s="7"/>
      <c r="E10" s="7"/>
      <c r="F10" s="7"/>
      <c r="G10" s="7"/>
      <c r="H10" s="7"/>
      <c r="I10" s="7"/>
      <c r="J10" s="7"/>
      <c r="W10" s="310" t="s">
        <v>183</v>
      </c>
      <c r="X10" s="310"/>
      <c r="Y10" s="310"/>
      <c r="Z10" s="310"/>
      <c r="AA10" s="310"/>
      <c r="AB10" s="310"/>
      <c r="AC10" s="310"/>
      <c r="AD10" s="310"/>
      <c r="AF10" s="312"/>
      <c r="AG10" s="312"/>
      <c r="AH10" s="312"/>
      <c r="AI10" s="312"/>
      <c r="AJ10" s="312"/>
      <c r="AK10" s="312"/>
      <c r="AL10" s="312"/>
      <c r="AM10" s="312"/>
      <c r="AN10" s="312"/>
      <c r="AO10" s="271"/>
      <c r="AP10" s="271"/>
      <c r="AQ10" s="271"/>
      <c r="AR10" s="271"/>
      <c r="AS10" s="271"/>
      <c r="AT10" s="271"/>
      <c r="AU10" s="271"/>
      <c r="AV10" s="271"/>
    </row>
    <row r="11" spans="1:50" ht="13" customHeight="1" x14ac:dyDescent="0.55000000000000004">
      <c r="B11" s="7"/>
      <c r="C11" s="7"/>
      <c r="D11" s="7"/>
      <c r="E11" s="7"/>
      <c r="F11" s="7"/>
      <c r="G11" s="7"/>
      <c r="H11" s="7"/>
      <c r="I11" s="7"/>
      <c r="J11" s="7"/>
      <c r="W11" s="308" t="s">
        <v>191</v>
      </c>
      <c r="X11" s="308"/>
      <c r="Y11" s="308"/>
      <c r="Z11" s="308"/>
      <c r="AA11" s="308"/>
      <c r="AB11" s="308"/>
      <c r="AC11" s="308"/>
      <c r="AD11" s="308"/>
      <c r="AF11" s="312"/>
      <c r="AG11" s="312"/>
      <c r="AH11" s="312"/>
      <c r="AI11" s="312"/>
      <c r="AJ11" s="312"/>
      <c r="AK11" s="312"/>
      <c r="AL11" s="312"/>
      <c r="AM11" s="312"/>
      <c r="AN11" s="312"/>
      <c r="AO11" s="271"/>
      <c r="AP11" s="271"/>
      <c r="AQ11" s="271"/>
      <c r="AR11" s="271"/>
      <c r="AS11" s="271"/>
      <c r="AT11" s="271"/>
      <c r="AU11" s="271"/>
      <c r="AV11" s="271"/>
    </row>
    <row r="12" spans="1:50" ht="24" customHeight="1" x14ac:dyDescent="0.55000000000000004">
      <c r="B12" s="7"/>
      <c r="C12" s="7"/>
      <c r="D12" s="7"/>
      <c r="E12" s="7"/>
      <c r="F12" s="7"/>
      <c r="G12" s="7"/>
      <c r="H12" s="7"/>
      <c r="I12" s="7"/>
      <c r="J12" s="7"/>
      <c r="AO12" s="232"/>
      <c r="AP12" s="232"/>
      <c r="AQ12" s="232"/>
      <c r="AR12" s="232"/>
      <c r="AS12" s="232"/>
      <c r="AT12" s="232"/>
      <c r="AU12" s="232"/>
      <c r="AV12" s="232"/>
    </row>
    <row r="13" spans="1:50" ht="18" customHeight="1" x14ac:dyDescent="0.55000000000000004">
      <c r="A13" s="264" t="s">
        <v>239</v>
      </c>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1"/>
    </row>
    <row r="14" spans="1:50" ht="16.5" customHeight="1" x14ac:dyDescent="0.25">
      <c r="A14" s="21"/>
      <c r="B14" s="21"/>
      <c r="C14" s="21"/>
      <c r="D14" s="21"/>
      <c r="E14" s="21"/>
      <c r="F14" s="21"/>
      <c r="G14" s="21"/>
      <c r="H14" s="21"/>
      <c r="I14" s="21"/>
      <c r="J14" s="21"/>
      <c r="K14" s="21"/>
      <c r="L14" s="21"/>
      <c r="M14" s="21"/>
      <c r="N14" s="21"/>
      <c r="O14" s="21"/>
      <c r="P14" s="21"/>
      <c r="Q14" s="258" t="s">
        <v>390</v>
      </c>
      <c r="R14" s="258"/>
      <c r="S14" s="258"/>
      <c r="T14" s="258"/>
      <c r="U14" s="258"/>
      <c r="V14" s="258"/>
      <c r="W14" s="258"/>
      <c r="X14" s="258"/>
      <c r="Y14" s="26" t="s">
        <v>237</v>
      </c>
      <c r="Z14" s="26"/>
      <c r="AA14" s="263"/>
      <c r="AB14" s="263"/>
      <c r="AC14" s="26" t="s">
        <v>238</v>
      </c>
      <c r="AD14" s="26"/>
      <c r="AE14" s="26"/>
      <c r="AF14" s="26"/>
      <c r="AG14" s="21"/>
      <c r="AH14" s="21"/>
      <c r="AI14" s="21"/>
      <c r="AJ14" s="21"/>
      <c r="AK14" s="21"/>
      <c r="AL14" s="21"/>
      <c r="AM14" s="21"/>
      <c r="AN14" s="21"/>
      <c r="AO14" s="21"/>
      <c r="AP14" s="21"/>
      <c r="AQ14" s="21"/>
      <c r="AR14" s="21"/>
      <c r="AS14" s="21"/>
      <c r="AT14" s="21"/>
      <c r="AU14" s="21"/>
      <c r="AV14" s="21"/>
      <c r="AW14" s="21"/>
      <c r="AX14" s="21"/>
    </row>
    <row r="15" spans="1:50" ht="21.65" customHeight="1" x14ac:dyDescent="0.55000000000000004">
      <c r="B15" s="6"/>
      <c r="C15" s="6"/>
      <c r="D15" s="6"/>
      <c r="E15" s="6"/>
      <c r="F15" s="6"/>
      <c r="G15" s="6"/>
      <c r="H15" s="6"/>
      <c r="I15" s="6"/>
      <c r="J15" s="6"/>
    </row>
    <row r="16" spans="1:50" ht="13.5" customHeight="1" x14ac:dyDescent="0.55000000000000004">
      <c r="B16" s="28"/>
      <c r="C16" s="268" t="s">
        <v>240</v>
      </c>
      <c r="D16" s="268"/>
      <c r="E16" s="270"/>
      <c r="F16" s="270"/>
      <c r="G16" s="268" t="s">
        <v>187</v>
      </c>
      <c r="H16" s="268"/>
      <c r="I16" s="270"/>
      <c r="J16" s="270"/>
      <c r="K16" s="268" t="s">
        <v>188</v>
      </c>
      <c r="L16" s="268"/>
      <c r="M16" s="270"/>
      <c r="N16" s="270"/>
      <c r="O16" s="268" t="s">
        <v>241</v>
      </c>
      <c r="P16" s="268"/>
      <c r="Q16" s="268"/>
      <c r="R16" s="268"/>
      <c r="S16" s="214"/>
      <c r="T16" s="268" t="s">
        <v>242</v>
      </c>
      <c r="U16" s="268"/>
      <c r="V16" s="268"/>
      <c r="W16" s="268"/>
      <c r="X16" s="268"/>
      <c r="Y16" s="268"/>
      <c r="Z16" s="268"/>
      <c r="AA16" s="270"/>
      <c r="AB16" s="270"/>
      <c r="AC16" s="270"/>
      <c r="AD16" s="269" t="s">
        <v>256</v>
      </c>
      <c r="AE16" s="269"/>
      <c r="AF16" s="269"/>
      <c r="AG16" s="269"/>
      <c r="AH16" s="269"/>
      <c r="AI16" s="269"/>
      <c r="AJ16" s="269"/>
      <c r="AK16" s="269"/>
      <c r="AL16" s="269"/>
      <c r="AM16" s="269"/>
      <c r="AN16" s="269"/>
      <c r="AO16" s="269"/>
      <c r="AP16" s="269"/>
      <c r="AQ16" s="269"/>
      <c r="AR16" s="269"/>
      <c r="AS16" s="269"/>
      <c r="AT16" s="269"/>
      <c r="AU16" s="269"/>
      <c r="AV16" s="269"/>
    </row>
    <row r="17" spans="1:50" ht="13.5" customHeight="1" x14ac:dyDescent="0.55000000000000004">
      <c r="B17" s="269" t="s">
        <v>254</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row>
    <row r="18" spans="1:50" ht="13.5" customHeight="1" x14ac:dyDescent="0.55000000000000004">
      <c r="A18" s="72"/>
      <c r="B18" s="320" t="s">
        <v>255</v>
      </c>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73"/>
      <c r="AK18" s="73"/>
      <c r="AL18" s="73"/>
      <c r="AM18" s="73"/>
      <c r="AN18" s="73"/>
      <c r="AO18" s="73"/>
      <c r="AP18" s="73"/>
      <c r="AQ18" s="73"/>
      <c r="AR18" s="73"/>
      <c r="AS18" s="73"/>
      <c r="AT18" s="73"/>
      <c r="AU18" s="73"/>
      <c r="AV18" s="73"/>
    </row>
    <row r="19" spans="1:50" ht="40.5" customHeight="1" x14ac:dyDescent="0.55000000000000004">
      <c r="A19" s="72"/>
      <c r="B19" s="72"/>
      <c r="C19" s="72"/>
      <c r="D19" s="72"/>
      <c r="E19" s="72"/>
      <c r="F19" s="72"/>
      <c r="G19" s="72"/>
      <c r="H19" s="72"/>
      <c r="I19" s="72"/>
      <c r="J19" s="72"/>
      <c r="K19" s="72"/>
      <c r="L19" s="72"/>
      <c r="M19" s="72"/>
      <c r="N19" s="72"/>
      <c r="O19" s="72"/>
      <c r="P19" s="72"/>
      <c r="Q19" s="72"/>
      <c r="R19" s="72"/>
      <c r="S19" s="72"/>
      <c r="T19" s="72"/>
      <c r="U19" s="72"/>
      <c r="V19" s="72"/>
      <c r="W19" s="72"/>
      <c r="X19" s="72"/>
      <c r="Y19" s="259" t="s">
        <v>257</v>
      </c>
      <c r="Z19" s="259"/>
      <c r="AA19" s="72"/>
      <c r="AB19" s="72"/>
      <c r="AC19" s="72"/>
      <c r="AD19" s="72"/>
      <c r="AE19" s="72"/>
      <c r="AF19" s="72"/>
      <c r="AG19" s="72"/>
      <c r="AH19" s="72"/>
      <c r="AI19" s="72"/>
      <c r="AJ19" s="72"/>
      <c r="AK19" s="72"/>
      <c r="AL19" s="72"/>
      <c r="AM19" s="72"/>
      <c r="AN19" s="72"/>
      <c r="AO19" s="72"/>
      <c r="AP19" s="72"/>
      <c r="AQ19" s="72"/>
      <c r="AR19" s="72"/>
      <c r="AS19" s="72"/>
      <c r="AT19" s="72"/>
      <c r="AU19" s="72"/>
      <c r="AV19" s="72"/>
    </row>
    <row r="20" spans="1:50" ht="18" customHeight="1" x14ac:dyDescent="0.55000000000000004">
      <c r="B20" s="27" t="s">
        <v>258</v>
      </c>
      <c r="C20" s="27"/>
      <c r="D20" s="27"/>
      <c r="E20" s="27"/>
      <c r="F20" s="27"/>
      <c r="G20" s="27"/>
      <c r="H20" s="27"/>
      <c r="I20" s="27"/>
      <c r="J20" s="27"/>
      <c r="K20" s="27"/>
      <c r="L20" s="27"/>
      <c r="M20" s="36"/>
      <c r="N20" s="36"/>
      <c r="O20" s="36"/>
      <c r="P20" s="36"/>
      <c r="Q20" s="36"/>
      <c r="R20" s="36"/>
      <c r="S20" s="36"/>
      <c r="T20" s="36"/>
      <c r="U20" s="36"/>
      <c r="V20" s="36"/>
      <c r="W20" s="36"/>
      <c r="X20" s="36"/>
      <c r="Y20" s="36"/>
      <c r="Z20" s="36"/>
      <c r="AA20" s="36"/>
      <c r="AB20" s="36"/>
      <c r="AC20" s="36"/>
      <c r="AD20" s="36"/>
      <c r="AE20" s="36"/>
      <c r="AF20" s="36"/>
      <c r="AG20" s="36"/>
      <c r="AH20" s="36"/>
    </row>
    <row r="21" spans="1:50" ht="28.5" customHeight="1" x14ac:dyDescent="0.55000000000000004">
      <c r="A21" s="7"/>
      <c r="B21" s="277"/>
      <c r="C21" s="277"/>
      <c r="D21" s="265" t="s">
        <v>243</v>
      </c>
      <c r="E21" s="266"/>
      <c r="F21" s="266"/>
      <c r="G21" s="266"/>
      <c r="H21" s="266"/>
      <c r="I21" s="266"/>
      <c r="J21" s="266"/>
      <c r="K21" s="266"/>
      <c r="L21" s="266"/>
      <c r="M21" s="266"/>
      <c r="N21" s="266"/>
      <c r="O21" s="266"/>
      <c r="P21" s="266"/>
      <c r="Q21" s="267"/>
      <c r="R21" s="260"/>
      <c r="S21" s="261"/>
      <c r="T21" s="265" t="s">
        <v>244</v>
      </c>
      <c r="U21" s="266"/>
      <c r="V21" s="266"/>
      <c r="W21" s="266"/>
      <c r="X21" s="266"/>
      <c r="Y21" s="266"/>
      <c r="Z21" s="266"/>
      <c r="AA21" s="266"/>
      <c r="AB21" s="266"/>
      <c r="AC21" s="266"/>
      <c r="AD21" s="266"/>
      <c r="AE21" s="266"/>
      <c r="AF21" s="267"/>
      <c r="AG21" s="260"/>
      <c r="AH21" s="261"/>
      <c r="AI21" s="265" t="s">
        <v>245</v>
      </c>
      <c r="AJ21" s="266"/>
      <c r="AK21" s="266"/>
      <c r="AL21" s="266"/>
      <c r="AM21" s="266"/>
      <c r="AN21" s="266"/>
      <c r="AO21" s="266"/>
      <c r="AP21" s="266"/>
      <c r="AQ21" s="266"/>
      <c r="AR21" s="266"/>
      <c r="AS21" s="266"/>
      <c r="AT21" s="266"/>
      <c r="AU21" s="266"/>
      <c r="AV21" s="267"/>
      <c r="AW21" s="23"/>
      <c r="AX21" s="23"/>
    </row>
    <row r="22" spans="1:50" hidden="1" x14ac:dyDescent="0.55000000000000004">
      <c r="A22" s="23"/>
      <c r="B22" s="77" t="b">
        <v>0</v>
      </c>
      <c r="C22" s="77" t="b">
        <v>0</v>
      </c>
      <c r="D22" s="77" t="b">
        <v>0</v>
      </c>
      <c r="E22" s="77"/>
      <c r="F22" s="77">
        <f>IF(B22=FALSE,0,1)</f>
        <v>0</v>
      </c>
      <c r="G22" s="77">
        <f t="shared" ref="G22:H22" si="0">IF(C22=FALSE,0,1)</f>
        <v>0</v>
      </c>
      <c r="H22" s="77">
        <f t="shared" si="0"/>
        <v>0</v>
      </c>
      <c r="I22" s="77"/>
      <c r="J22" s="77">
        <f>SUM(F22:H22)</f>
        <v>0</v>
      </c>
      <c r="K22" s="77"/>
      <c r="L22" s="77"/>
      <c r="M22" s="77"/>
      <c r="N22" s="77"/>
      <c r="O22" s="77"/>
      <c r="P22" s="77"/>
      <c r="Q22" s="77"/>
      <c r="R22" s="77"/>
      <c r="S22" s="77"/>
      <c r="T22" s="77"/>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row>
    <row r="23" spans="1:50" ht="22" customHeight="1" x14ac:dyDescent="0.55000000000000004">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262"/>
      <c r="AG23" s="262"/>
      <c r="AH23" s="7"/>
      <c r="AI23" s="7"/>
      <c r="AJ23" s="7"/>
      <c r="AK23" s="7"/>
      <c r="AL23" s="7"/>
      <c r="AM23" s="7"/>
      <c r="AN23" s="7"/>
      <c r="AO23" s="7"/>
      <c r="AP23" s="7"/>
      <c r="AQ23" s="7"/>
      <c r="AR23" s="7"/>
      <c r="AS23" s="7"/>
      <c r="AT23" s="7"/>
      <c r="AU23" s="7"/>
      <c r="AV23" s="7"/>
      <c r="AW23" s="23"/>
      <c r="AX23" s="23"/>
    </row>
    <row r="24" spans="1:50" ht="15.65" customHeight="1" x14ac:dyDescent="0.55000000000000004">
      <c r="A24" s="7"/>
      <c r="B24" s="305" t="s">
        <v>259</v>
      </c>
      <c r="C24" s="305"/>
      <c r="D24" s="305"/>
      <c r="E24" s="305"/>
      <c r="F24" s="305"/>
      <c r="G24" s="305"/>
      <c r="H24" s="305"/>
      <c r="I24" s="305"/>
      <c r="J24" s="305"/>
      <c r="K24" s="305"/>
      <c r="L24" s="305"/>
      <c r="M24" s="305"/>
      <c r="N24" s="305"/>
      <c r="O24" s="305"/>
      <c r="P24" s="305"/>
      <c r="Q24" s="305"/>
      <c r="R24" s="305"/>
      <c r="S24" s="305"/>
      <c r="T24" s="305"/>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23"/>
      <c r="AX24" s="23"/>
    </row>
    <row r="25" spans="1:50" ht="13.5" customHeight="1" x14ac:dyDescent="0.55000000000000004">
      <c r="A25" s="7"/>
      <c r="B25" s="7"/>
      <c r="C25" s="305" t="s">
        <v>260</v>
      </c>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7"/>
      <c r="AD25" s="7"/>
      <c r="AE25" s="7"/>
      <c r="AF25" s="7"/>
      <c r="AG25" s="7"/>
      <c r="AH25" s="7"/>
      <c r="AI25" s="7"/>
      <c r="AJ25" s="7"/>
      <c r="AK25" s="7"/>
      <c r="AL25" s="7"/>
      <c r="AM25" s="7"/>
      <c r="AN25" s="7"/>
      <c r="AO25" s="7"/>
      <c r="AP25" s="7"/>
      <c r="AQ25" s="7"/>
      <c r="AR25" s="7"/>
      <c r="AS25" s="7"/>
      <c r="AT25" s="7"/>
      <c r="AU25" s="7"/>
      <c r="AV25" s="7"/>
      <c r="AW25" s="23"/>
      <c r="AX25" s="23"/>
    </row>
    <row r="26" spans="1:50" ht="18.649999999999999" customHeight="1" x14ac:dyDescent="0.55000000000000004">
      <c r="A26" s="7"/>
      <c r="B26" s="7"/>
      <c r="C26" s="64"/>
      <c r="D26" s="64"/>
      <c r="E26" s="64"/>
      <c r="F26" s="64"/>
      <c r="G26" s="64"/>
      <c r="H26" s="64"/>
      <c r="I26" s="64"/>
      <c r="J26" s="64"/>
      <c r="K26" s="64"/>
      <c r="L26" s="64"/>
      <c r="M26" s="64"/>
      <c r="N26" s="64"/>
      <c r="O26" s="64"/>
      <c r="P26" s="64"/>
      <c r="Q26" s="64"/>
      <c r="R26" s="64"/>
      <c r="S26" s="64"/>
      <c r="T26" s="64"/>
      <c r="U26" s="64"/>
      <c r="V26" s="64"/>
      <c r="W26" s="64"/>
      <c r="X26" s="64"/>
      <c r="Y26" s="7"/>
      <c r="Z26" s="7"/>
      <c r="AA26" s="7"/>
      <c r="AB26" s="7"/>
      <c r="AC26" s="7"/>
      <c r="AD26" s="7"/>
      <c r="AE26" s="7"/>
      <c r="AF26" s="7"/>
      <c r="AG26" s="7"/>
      <c r="AH26" s="7"/>
      <c r="AI26" s="7"/>
      <c r="AJ26" s="7"/>
      <c r="AK26" s="7"/>
      <c r="AL26" s="7"/>
      <c r="AM26" s="7"/>
      <c r="AN26" s="7"/>
      <c r="AO26" s="7"/>
      <c r="AP26" s="7"/>
      <c r="AQ26" s="7"/>
      <c r="AR26" s="7"/>
      <c r="AS26" s="7"/>
      <c r="AT26" s="7"/>
      <c r="AU26" s="7"/>
      <c r="AV26" s="7"/>
      <c r="AW26" s="23"/>
      <c r="AX26" s="23"/>
    </row>
    <row r="27" spans="1:50" ht="13.5" customHeight="1" x14ac:dyDescent="0.2">
      <c r="A27" s="7"/>
      <c r="B27" s="321" t="s">
        <v>264</v>
      </c>
      <c r="C27" s="321"/>
      <c r="D27" s="321"/>
      <c r="E27" s="321"/>
      <c r="F27" s="321"/>
      <c r="G27" s="321"/>
      <c r="H27" s="323">
        <f>AA14</f>
        <v>0</v>
      </c>
      <c r="I27" s="323"/>
      <c r="J27" s="322" t="s">
        <v>265</v>
      </c>
      <c r="K27" s="322"/>
      <c r="L27" s="322"/>
      <c r="M27" s="322"/>
      <c r="N27" s="64"/>
      <c r="O27" s="64"/>
      <c r="P27" s="64"/>
      <c r="Q27" s="64"/>
      <c r="R27" s="65"/>
      <c r="S27" s="64"/>
      <c r="T27" s="64"/>
      <c r="U27" s="64"/>
      <c r="V27" s="64"/>
      <c r="W27" s="64"/>
      <c r="X27" s="64"/>
      <c r="Y27" s="7"/>
      <c r="Z27" s="7"/>
      <c r="AA27" s="7"/>
      <c r="AB27" s="7"/>
      <c r="AC27" s="7"/>
      <c r="AD27" s="7"/>
      <c r="AE27" s="7"/>
      <c r="AF27" s="7"/>
      <c r="AG27" s="7"/>
      <c r="AH27" s="7"/>
      <c r="AI27" s="7"/>
      <c r="AJ27" s="7"/>
      <c r="AK27" s="7"/>
      <c r="AL27" s="7"/>
      <c r="AM27" s="7"/>
      <c r="AN27" s="7"/>
      <c r="AO27" s="7"/>
      <c r="AP27" s="7"/>
      <c r="AQ27" s="7"/>
      <c r="AR27" s="7"/>
      <c r="AS27" s="7"/>
      <c r="AT27" s="7"/>
      <c r="AU27" s="7"/>
      <c r="AV27" s="7"/>
      <c r="AW27" s="23"/>
      <c r="AX27" s="23"/>
    </row>
    <row r="28" spans="1:50" ht="13.5" customHeight="1" x14ac:dyDescent="0.55000000000000004">
      <c r="A28" s="7"/>
      <c r="B28" s="7"/>
      <c r="C28" s="305" t="s">
        <v>261</v>
      </c>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7"/>
      <c r="AG28" s="7"/>
      <c r="AH28" s="7"/>
      <c r="AI28" s="7"/>
      <c r="AJ28" s="7"/>
      <c r="AK28" s="7"/>
      <c r="AL28" s="7"/>
      <c r="AM28" s="7"/>
      <c r="AN28" s="7"/>
      <c r="AO28" s="7"/>
      <c r="AP28" s="7"/>
      <c r="AQ28" s="7"/>
      <c r="AR28" s="7"/>
      <c r="AS28" s="7"/>
      <c r="AT28" s="7"/>
      <c r="AU28" s="7"/>
      <c r="AV28" s="7"/>
      <c r="AW28" s="23"/>
      <c r="AX28" s="23"/>
    </row>
    <row r="29" spans="1:50" ht="18.649999999999999" customHeight="1" x14ac:dyDescent="0.55000000000000004">
      <c r="A29" s="7"/>
      <c r="B29" s="7"/>
      <c r="C29" s="64"/>
      <c r="D29" s="64"/>
      <c r="E29" s="64"/>
      <c r="F29" s="64"/>
      <c r="G29" s="64"/>
      <c r="H29" s="64"/>
      <c r="I29" s="64"/>
      <c r="J29" s="64"/>
      <c r="K29" s="64"/>
      <c r="L29" s="64"/>
      <c r="M29" s="64"/>
      <c r="N29" s="64"/>
      <c r="O29" s="64"/>
      <c r="P29" s="64"/>
      <c r="Q29" s="64"/>
      <c r="R29" s="64"/>
      <c r="S29" s="64"/>
      <c r="T29" s="64"/>
      <c r="U29" s="64"/>
      <c r="V29" s="64"/>
      <c r="W29" s="64"/>
      <c r="X29" s="64"/>
      <c r="Y29" s="7"/>
      <c r="Z29" s="7"/>
      <c r="AA29" s="7"/>
      <c r="AB29" s="7"/>
      <c r="AC29" s="7"/>
      <c r="AD29" s="7"/>
      <c r="AE29" s="7"/>
      <c r="AF29" s="7"/>
      <c r="AG29" s="7"/>
      <c r="AH29" s="7"/>
      <c r="AI29" s="7"/>
      <c r="AJ29" s="7"/>
      <c r="AK29" s="7"/>
      <c r="AL29" s="7"/>
      <c r="AM29" s="7"/>
      <c r="AN29" s="7"/>
      <c r="AO29" s="7"/>
      <c r="AP29" s="7"/>
      <c r="AQ29" s="7"/>
      <c r="AR29" s="7"/>
      <c r="AS29" s="7"/>
      <c r="AT29" s="7"/>
      <c r="AU29" s="7"/>
      <c r="AV29" s="7"/>
      <c r="AW29" s="23"/>
      <c r="AX29" s="23"/>
    </row>
    <row r="30" spans="1:50" ht="13.5" customHeight="1" x14ac:dyDescent="0.55000000000000004">
      <c r="A30" s="7"/>
      <c r="B30" s="317" t="s">
        <v>262</v>
      </c>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7"/>
      <c r="AR30" s="7"/>
      <c r="AS30" s="7"/>
      <c r="AT30" s="7"/>
      <c r="AU30" s="7"/>
      <c r="AV30" s="7"/>
      <c r="AW30" s="23"/>
      <c r="AX30" s="23"/>
    </row>
    <row r="31" spans="1:50" ht="13.5" customHeight="1" x14ac:dyDescent="0.55000000000000004">
      <c r="A31" s="7"/>
      <c r="B31" s="7"/>
      <c r="C31" s="305" t="s">
        <v>240</v>
      </c>
      <c r="D31" s="305"/>
      <c r="E31" s="314"/>
      <c r="F31" s="314"/>
      <c r="G31" s="313" t="s">
        <v>187</v>
      </c>
      <c r="H31" s="313"/>
      <c r="I31" s="314"/>
      <c r="J31" s="314"/>
      <c r="K31" s="313" t="s">
        <v>248</v>
      </c>
      <c r="L31" s="313"/>
      <c r="M31" s="314"/>
      <c r="N31" s="314"/>
      <c r="O31" s="314"/>
      <c r="P31" s="313" t="s">
        <v>266</v>
      </c>
      <c r="Q31" s="313"/>
      <c r="R31" s="313"/>
      <c r="S31" s="313"/>
      <c r="T31" s="313"/>
      <c r="U31" s="313"/>
      <c r="V31" s="315">
        <f>IF(H32=0,0,V32-2018)</f>
        <v>0</v>
      </c>
      <c r="W31" s="315"/>
      <c r="X31" s="5" t="s">
        <v>187</v>
      </c>
      <c r="Z31" s="316">
        <f>IF(H32=0,0,W32)</f>
        <v>0</v>
      </c>
      <c r="AA31" s="316"/>
      <c r="AB31" s="316"/>
      <c r="AC31" s="317" t="s">
        <v>248</v>
      </c>
      <c r="AD31" s="317"/>
      <c r="AE31" s="316">
        <f>IF(H32=0,0,X32)</f>
        <v>0</v>
      </c>
      <c r="AF31" s="316"/>
      <c r="AG31" s="262" t="s">
        <v>267</v>
      </c>
      <c r="AH31" s="262"/>
      <c r="AI31" s="262"/>
      <c r="AJ31" s="262"/>
      <c r="AK31" s="7"/>
      <c r="AL31" s="7"/>
      <c r="AM31" s="7"/>
      <c r="AN31" s="71"/>
      <c r="AO31" s="7"/>
      <c r="AP31" s="7"/>
      <c r="AQ31" s="7"/>
      <c r="AR31" s="7"/>
      <c r="AS31" s="7"/>
      <c r="AT31" s="7"/>
      <c r="AU31" s="7"/>
      <c r="AV31" s="7"/>
      <c r="AW31" s="23"/>
      <c r="AX31" s="23"/>
    </row>
    <row r="32" spans="1:50" hidden="1" x14ac:dyDescent="0.55000000000000004">
      <c r="A32" s="7"/>
      <c r="B32" s="7"/>
      <c r="C32" s="66">
        <f>DATE(E31+118,I31,M31)</f>
        <v>43069</v>
      </c>
      <c r="D32" s="67">
        <f>YEAR(C32)-2018</f>
        <v>-1</v>
      </c>
      <c r="E32" s="67">
        <f>MONTH(C32)</f>
        <v>11</v>
      </c>
      <c r="F32" s="67">
        <f>DAY(C32)</f>
        <v>30</v>
      </c>
      <c r="G32" s="66"/>
      <c r="H32" s="68">
        <f>IF(OR(E31="",I31="",M31=""),0,"")</f>
        <v>0</v>
      </c>
      <c r="I32" s="66"/>
      <c r="J32" s="64"/>
      <c r="L32" s="66"/>
      <c r="M32" s="66"/>
      <c r="N32" s="66"/>
      <c r="O32" s="66"/>
      <c r="P32" s="66"/>
      <c r="Q32" s="66"/>
      <c r="R32" s="64"/>
      <c r="S32" s="66"/>
      <c r="T32" s="66"/>
      <c r="U32" s="69">
        <f>EDATE(C32,36)-1</f>
        <v>44164</v>
      </c>
      <c r="V32" s="67">
        <f>YEAR(U32)</f>
        <v>2020</v>
      </c>
      <c r="W32" s="67">
        <f>MONTH(U32)</f>
        <v>11</v>
      </c>
      <c r="X32" s="70">
        <f>DAY(U32)</f>
        <v>29</v>
      </c>
      <c r="Y32" s="7"/>
      <c r="Z32" s="7"/>
      <c r="AA32" s="7"/>
      <c r="AB32" s="7"/>
      <c r="AC32" s="7"/>
      <c r="AD32" s="7"/>
      <c r="AE32" s="7"/>
      <c r="AF32" s="7"/>
      <c r="AG32" s="7"/>
      <c r="AH32" s="7"/>
      <c r="AI32" s="7"/>
      <c r="AJ32" s="7"/>
      <c r="AK32" s="7"/>
      <c r="AL32" s="7"/>
      <c r="AM32" s="7"/>
      <c r="AN32" s="7"/>
      <c r="AO32" s="7"/>
      <c r="AP32" s="7"/>
      <c r="AQ32" s="7"/>
      <c r="AR32" s="7"/>
      <c r="AS32" s="7"/>
      <c r="AT32" s="7"/>
      <c r="AU32" s="7"/>
      <c r="AV32" s="7"/>
      <c r="AW32" s="23"/>
      <c r="AX32" s="23"/>
    </row>
    <row r="33" spans="1:50" ht="21" hidden="1" customHeight="1" x14ac:dyDescent="0.55000000000000004">
      <c r="A33" s="7"/>
      <c r="B33" s="67" t="str">
        <f>IF(AA14="　　　 ","",IF(AA14="　１　",0,IF(AA14="　２　",1,IF(AA14="　３　",2,""))))</f>
        <v/>
      </c>
      <c r="C33" s="29" t="e">
        <f>DATE(E31+118+B33,I31,M31)</f>
        <v>#VALUE!</v>
      </c>
      <c r="D33" s="67" t="e">
        <f>YEAR(C33)-2018</f>
        <v>#VALUE!</v>
      </c>
      <c r="E33" s="67" t="e">
        <f>MONTH(C33)</f>
        <v>#VALUE!</v>
      </c>
      <c r="F33" s="67" t="e">
        <f>DAY(C33)</f>
        <v>#VALUE!</v>
      </c>
      <c r="G33" s="66"/>
      <c r="H33" s="66"/>
      <c r="I33" s="66"/>
      <c r="J33" s="64"/>
      <c r="L33" s="66"/>
      <c r="M33" s="66"/>
      <c r="N33" s="66"/>
      <c r="O33" s="66"/>
      <c r="P33" s="66"/>
      <c r="Q33" s="66"/>
      <c r="R33" s="64"/>
      <c r="S33" s="67"/>
      <c r="T33" s="67"/>
      <c r="U33" s="69" t="e">
        <f>EDATE(C33,36)-1</f>
        <v>#VALUE!</v>
      </c>
      <c r="V33" s="67" t="e">
        <f>YEAR(U33)</f>
        <v>#VALUE!</v>
      </c>
      <c r="W33" s="67" t="e">
        <f>MONTH(U33)</f>
        <v>#VALUE!</v>
      </c>
      <c r="X33" s="70" t="e">
        <f>DAY(U33)</f>
        <v>#VALUE!</v>
      </c>
      <c r="Y33" s="70"/>
      <c r="Z33" s="70"/>
      <c r="AA33" s="70"/>
      <c r="AB33" s="70"/>
      <c r="AC33" s="70"/>
      <c r="AD33" s="7"/>
      <c r="AE33" s="7"/>
      <c r="AF33" s="7"/>
      <c r="AG33" s="7"/>
      <c r="AH33" s="7"/>
      <c r="AI33" s="7"/>
      <c r="AJ33" s="7"/>
      <c r="AK33" s="7"/>
      <c r="AL33" s="7"/>
      <c r="AM33" s="7"/>
      <c r="AN33" s="7"/>
      <c r="AO33" s="7"/>
      <c r="AP33" s="7"/>
      <c r="AQ33" s="7"/>
      <c r="AR33" s="7"/>
      <c r="AS33" s="7"/>
      <c r="AT33" s="7"/>
      <c r="AU33" s="7"/>
      <c r="AV33" s="7"/>
      <c r="AW33" s="23"/>
      <c r="AX33" s="23"/>
    </row>
    <row r="34" spans="1:50" ht="13.5" customHeight="1" x14ac:dyDescent="0.55000000000000004">
      <c r="A34" s="7"/>
      <c r="B34" s="7"/>
      <c r="C34" s="64"/>
      <c r="D34" s="64"/>
      <c r="E34" s="64"/>
      <c r="F34" s="64"/>
      <c r="G34" s="64"/>
      <c r="H34" s="64"/>
      <c r="I34" s="64"/>
      <c r="J34" s="64"/>
      <c r="K34" s="64"/>
      <c r="L34" s="64"/>
      <c r="M34" s="64"/>
      <c r="N34" s="64"/>
      <c r="O34" s="64"/>
      <c r="P34" s="64"/>
      <c r="Q34" s="64"/>
      <c r="R34" s="64"/>
      <c r="S34" s="64"/>
      <c r="T34" s="64"/>
      <c r="U34" s="64"/>
      <c r="V34" s="64"/>
      <c r="W34" s="64"/>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23"/>
      <c r="AX34" s="23"/>
    </row>
    <row r="35" spans="1:50" ht="13.5" customHeight="1" x14ac:dyDescent="0.55000000000000004">
      <c r="A35" s="7"/>
      <c r="B35" s="7"/>
      <c r="C35" s="305" t="s">
        <v>263</v>
      </c>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7"/>
      <c r="AV35" s="7"/>
      <c r="AW35" s="23"/>
      <c r="AX35" s="23"/>
    </row>
    <row r="36" spans="1:50" ht="13.5" customHeight="1" x14ac:dyDescent="0.55000000000000004">
      <c r="A36" s="7"/>
      <c r="B36" s="7"/>
      <c r="C36" s="64"/>
      <c r="D36" s="313" t="s">
        <v>240</v>
      </c>
      <c r="E36" s="313"/>
      <c r="F36" s="319">
        <f>IFERROR(IF(H32=0,0,D33),"")</f>
        <v>0</v>
      </c>
      <c r="G36" s="319"/>
      <c r="H36" s="305" t="s">
        <v>187</v>
      </c>
      <c r="I36" s="305"/>
      <c r="J36" s="319">
        <f>IFERROR(IF(H32=0,0,E33),"")</f>
        <v>0</v>
      </c>
      <c r="K36" s="319"/>
      <c r="L36" s="313" t="s">
        <v>248</v>
      </c>
      <c r="M36" s="313"/>
      <c r="N36" s="319">
        <f>IFERROR(IF(H32=0,0,F33),"")</f>
        <v>0</v>
      </c>
      <c r="O36" s="319"/>
      <c r="P36" s="319"/>
      <c r="Q36" s="305" t="s">
        <v>266</v>
      </c>
      <c r="R36" s="305"/>
      <c r="S36" s="305"/>
      <c r="T36" s="305"/>
      <c r="U36" s="305"/>
      <c r="V36" s="305"/>
      <c r="W36" s="305"/>
      <c r="X36" s="319">
        <f>IFERROR(IF(H32=0,0,D33+1),"")</f>
        <v>0</v>
      </c>
      <c r="Y36" s="319"/>
      <c r="Z36" s="317" t="s">
        <v>187</v>
      </c>
      <c r="AA36" s="317"/>
      <c r="AB36" s="318">
        <f>IFERROR(IF(H32=0,0,W33),"")</f>
        <v>0</v>
      </c>
      <c r="AC36" s="318"/>
      <c r="AD36" s="317" t="s">
        <v>248</v>
      </c>
      <c r="AE36" s="317"/>
      <c r="AF36" s="318">
        <f>IFERROR(IF(H32=0,0,X33),"")</f>
        <v>0</v>
      </c>
      <c r="AG36" s="318"/>
      <c r="AH36" s="317" t="s">
        <v>267</v>
      </c>
      <c r="AI36" s="317"/>
      <c r="AJ36" s="317"/>
      <c r="AK36" s="317"/>
      <c r="AL36" s="7"/>
      <c r="AM36" s="7"/>
      <c r="AN36" s="71"/>
      <c r="AO36" s="7"/>
      <c r="AP36" s="7"/>
      <c r="AQ36" s="7"/>
      <c r="AR36" s="7"/>
      <c r="AS36" s="7"/>
      <c r="AT36" s="7"/>
      <c r="AU36" s="7"/>
      <c r="AV36" s="7"/>
      <c r="AW36" s="23"/>
      <c r="AX36" s="23"/>
    </row>
    <row r="37" spans="1:50" ht="20.149999999999999" customHeight="1" x14ac:dyDescent="0.2">
      <c r="A37" s="24"/>
      <c r="C37" s="22"/>
      <c r="D37" s="22"/>
      <c r="E37" s="22"/>
      <c r="F37" s="22"/>
      <c r="G37" s="7"/>
      <c r="H37" s="7"/>
      <c r="I37" s="22"/>
      <c r="J37" s="22"/>
      <c r="K37" s="22"/>
      <c r="L37" s="22"/>
      <c r="M37" s="22"/>
      <c r="N37" s="22"/>
      <c r="O37" s="22"/>
      <c r="P37" s="22"/>
      <c r="Q37" s="22"/>
      <c r="R37" s="22"/>
      <c r="S37" s="22"/>
      <c r="T37" s="7"/>
      <c r="U37" s="35"/>
      <c r="V37" s="35"/>
      <c r="W37" s="35"/>
      <c r="X37" s="4"/>
      <c r="Y37" s="22"/>
      <c r="Z37" s="22"/>
      <c r="AA37" s="22"/>
      <c r="AB37" s="22"/>
      <c r="AC37" s="22"/>
      <c r="AD37" s="22"/>
      <c r="AE37" s="4"/>
      <c r="AF37" s="4"/>
      <c r="AG37" s="4"/>
      <c r="AH37" s="4"/>
      <c r="AI37" s="4"/>
      <c r="AJ37" s="4"/>
      <c r="AK37" s="4"/>
      <c r="AL37" s="4"/>
      <c r="AM37" s="4"/>
      <c r="AN37" s="4"/>
      <c r="AO37" s="4"/>
      <c r="AP37" s="4"/>
      <c r="AQ37" s="4"/>
      <c r="AR37" s="4"/>
      <c r="AS37" s="4"/>
      <c r="AT37" s="4"/>
      <c r="AU37" s="4"/>
      <c r="AV37" s="4"/>
      <c r="AW37" s="4"/>
      <c r="AX37" s="4"/>
    </row>
    <row r="38" spans="1:50" ht="20.5" customHeight="1" x14ac:dyDescent="0.55000000000000004">
      <c r="A38" s="257" t="s">
        <v>247</v>
      </c>
      <c r="B38" s="257"/>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4"/>
      <c r="AX38" s="4"/>
    </row>
    <row r="39" spans="1:50" ht="19" customHeight="1" x14ac:dyDescent="0.55000000000000004">
      <c r="B39" s="272" t="s">
        <v>249</v>
      </c>
      <c r="C39" s="272"/>
      <c r="D39" s="272"/>
      <c r="E39" s="272"/>
      <c r="F39" s="272"/>
      <c r="G39" s="272"/>
      <c r="H39" s="272"/>
      <c r="I39" s="272"/>
      <c r="J39" s="273"/>
      <c r="K39" s="296" t="s">
        <v>221</v>
      </c>
      <c r="L39" s="296"/>
      <c r="M39" s="297"/>
      <c r="N39" s="297"/>
      <c r="O39" s="297"/>
      <c r="P39" s="9" t="s">
        <v>218</v>
      </c>
      <c r="Q39" s="297"/>
      <c r="R39" s="297"/>
      <c r="S39" s="297"/>
      <c r="T39" s="297"/>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9"/>
    </row>
    <row r="40" spans="1:50" ht="19" customHeight="1" x14ac:dyDescent="0.55000000000000004">
      <c r="B40" s="272"/>
      <c r="C40" s="272"/>
      <c r="D40" s="272"/>
      <c r="E40" s="272"/>
      <c r="F40" s="272"/>
      <c r="G40" s="272"/>
      <c r="H40" s="272"/>
      <c r="I40" s="272"/>
      <c r="J40" s="273"/>
      <c r="K40" s="303" t="s">
        <v>220</v>
      </c>
      <c r="L40" s="303"/>
      <c r="M40" s="303"/>
      <c r="N40" s="303"/>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275"/>
    </row>
    <row r="41" spans="1:50" ht="19" customHeight="1" x14ac:dyDescent="0.55000000000000004">
      <c r="B41" s="274" t="s">
        <v>250</v>
      </c>
      <c r="C41" s="272"/>
      <c r="D41" s="272"/>
      <c r="E41" s="272"/>
      <c r="F41" s="272"/>
      <c r="G41" s="272"/>
      <c r="H41" s="272"/>
      <c r="I41" s="272"/>
      <c r="J41" s="273"/>
      <c r="K41" s="296" t="s">
        <v>221</v>
      </c>
      <c r="L41" s="296"/>
      <c r="M41" s="297"/>
      <c r="N41" s="297"/>
      <c r="O41" s="297"/>
      <c r="P41" s="9" t="s">
        <v>218</v>
      </c>
      <c r="Q41" s="297"/>
      <c r="R41" s="297"/>
      <c r="S41" s="297"/>
      <c r="T41" s="297"/>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1"/>
    </row>
    <row r="42" spans="1:50" ht="19" customHeight="1" x14ac:dyDescent="0.55000000000000004">
      <c r="B42" s="272"/>
      <c r="C42" s="272"/>
      <c r="D42" s="272"/>
      <c r="E42" s="272"/>
      <c r="F42" s="272"/>
      <c r="G42" s="272"/>
      <c r="H42" s="272"/>
      <c r="I42" s="272"/>
      <c r="J42" s="273"/>
      <c r="K42" s="275"/>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row>
    <row r="43" spans="1:50" ht="24.65" customHeight="1" x14ac:dyDescent="0.55000000000000004"/>
    <row r="44" spans="1:50" ht="16" customHeight="1" x14ac:dyDescent="0.55000000000000004">
      <c r="A44" s="257" t="s">
        <v>246</v>
      </c>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4"/>
      <c r="AX44" s="4"/>
    </row>
    <row r="45" spans="1:50" ht="33.65" customHeight="1" x14ac:dyDescent="0.55000000000000004">
      <c r="B45" s="277" t="s">
        <v>193</v>
      </c>
      <c r="C45" s="277"/>
      <c r="D45" s="277"/>
      <c r="E45" s="277"/>
      <c r="F45" s="277"/>
      <c r="G45" s="277"/>
      <c r="H45" s="277"/>
      <c r="I45" s="277"/>
      <c r="J45" s="277"/>
      <c r="K45" s="294"/>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c r="AU45" s="302"/>
    </row>
    <row r="46" spans="1:50" ht="13.5" customHeight="1" x14ac:dyDescent="0.55000000000000004">
      <c r="B46" s="292" t="s">
        <v>192</v>
      </c>
      <c r="C46" s="292"/>
      <c r="D46" s="292"/>
      <c r="E46" s="292"/>
      <c r="F46" s="292"/>
      <c r="G46" s="292"/>
      <c r="H46" s="292"/>
      <c r="I46" s="292"/>
      <c r="J46" s="292"/>
      <c r="K46" s="284"/>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6"/>
      <c r="AL46" s="286"/>
      <c r="AM46" s="286"/>
      <c r="AN46" s="286"/>
      <c r="AO46" s="286"/>
      <c r="AP46" s="286"/>
      <c r="AQ46" s="286"/>
      <c r="AR46" s="286"/>
      <c r="AS46" s="286"/>
      <c r="AT46" s="286"/>
      <c r="AU46" s="287"/>
    </row>
    <row r="47" spans="1:50" ht="36" customHeight="1" x14ac:dyDescent="0.55000000000000004">
      <c r="B47" s="293" t="s">
        <v>194</v>
      </c>
      <c r="C47" s="293"/>
      <c r="D47" s="293"/>
      <c r="E47" s="293"/>
      <c r="F47" s="293"/>
      <c r="G47" s="293"/>
      <c r="H47" s="293"/>
      <c r="I47" s="293"/>
      <c r="J47" s="293"/>
      <c r="K47" s="279"/>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1"/>
    </row>
    <row r="48" spans="1:50" ht="28" customHeight="1" x14ac:dyDescent="0.55000000000000004">
      <c r="B48" s="277" t="s">
        <v>195</v>
      </c>
      <c r="C48" s="277"/>
      <c r="D48" s="277"/>
      <c r="E48" s="277"/>
      <c r="F48" s="277"/>
      <c r="G48" s="277"/>
      <c r="H48" s="277"/>
      <c r="I48" s="277"/>
      <c r="J48" s="277"/>
      <c r="K48" s="277" t="s">
        <v>217</v>
      </c>
      <c r="L48" s="277"/>
      <c r="M48" s="277"/>
      <c r="N48" s="277"/>
      <c r="O48" s="277"/>
      <c r="P48" s="277"/>
      <c r="Q48" s="277"/>
      <c r="R48" s="277"/>
      <c r="S48" s="288"/>
      <c r="T48" s="289"/>
      <c r="U48" s="289"/>
      <c r="V48" s="25" t="s">
        <v>218</v>
      </c>
      <c r="W48" s="289"/>
      <c r="X48" s="289"/>
      <c r="Y48" s="289"/>
      <c r="Z48" s="25" t="s">
        <v>218</v>
      </c>
      <c r="AA48" s="289"/>
      <c r="AB48" s="289"/>
      <c r="AC48" s="290"/>
      <c r="AD48" s="260" t="s">
        <v>179</v>
      </c>
      <c r="AE48" s="291"/>
      <c r="AF48" s="291"/>
      <c r="AG48" s="291"/>
      <c r="AH48" s="291"/>
      <c r="AI48" s="291"/>
      <c r="AJ48" s="261"/>
      <c r="AK48" s="288"/>
      <c r="AL48" s="289"/>
      <c r="AM48" s="289"/>
      <c r="AN48" s="25" t="s">
        <v>218</v>
      </c>
      <c r="AO48" s="289"/>
      <c r="AP48" s="289"/>
      <c r="AQ48" s="289"/>
      <c r="AR48" s="25" t="s">
        <v>218</v>
      </c>
      <c r="AS48" s="289"/>
      <c r="AT48" s="289"/>
      <c r="AU48" s="290"/>
    </row>
    <row r="49" spans="2:47" ht="28" customHeight="1" x14ac:dyDescent="0.55000000000000004">
      <c r="B49" s="277"/>
      <c r="C49" s="277"/>
      <c r="D49" s="277"/>
      <c r="E49" s="277"/>
      <c r="F49" s="277"/>
      <c r="G49" s="277"/>
      <c r="H49" s="277"/>
      <c r="I49" s="277"/>
      <c r="J49" s="277"/>
      <c r="K49" s="277" t="s">
        <v>185</v>
      </c>
      <c r="L49" s="277"/>
      <c r="M49" s="277"/>
      <c r="N49" s="277"/>
      <c r="O49" s="277"/>
      <c r="P49" s="277"/>
      <c r="Q49" s="277"/>
      <c r="R49" s="277"/>
      <c r="S49" s="282"/>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row>
    <row r="50" spans="2:47" x14ac:dyDescent="0.55000000000000004">
      <c r="B50" s="278" t="s">
        <v>196</v>
      </c>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row>
    <row r="52" spans="2:47" hidden="1" x14ac:dyDescent="0.55000000000000004">
      <c r="S52" s="5">
        <f>IF(S48="",0,1)</f>
        <v>0</v>
      </c>
      <c r="W52" s="5">
        <f t="shared" ref="W52:AS52" si="1">IF(W48="",0,1)</f>
        <v>0</v>
      </c>
      <c r="AA52" s="5">
        <f t="shared" si="1"/>
        <v>0</v>
      </c>
      <c r="AK52" s="5">
        <f t="shared" si="1"/>
        <v>0</v>
      </c>
      <c r="AO52" s="5">
        <f t="shared" si="1"/>
        <v>0</v>
      </c>
      <c r="AS52" s="5">
        <f t="shared" si="1"/>
        <v>0</v>
      </c>
    </row>
    <row r="54" spans="2:47" hidden="1" x14ac:dyDescent="0.55000000000000004">
      <c r="W54" s="5">
        <f>SUM(S52:AA52)</f>
        <v>0</v>
      </c>
      <c r="AO54" s="5">
        <f>SUM(AK52:AS52)</f>
        <v>0</v>
      </c>
      <c r="AS54" s="5">
        <f>SUM(S52:AS52)</f>
        <v>0</v>
      </c>
    </row>
    <row r="55" spans="2:47" x14ac:dyDescent="0.55000000000000004">
      <c r="Y55" s="8"/>
      <c r="Z55" s="4"/>
      <c r="AA55" s="4"/>
      <c r="AB55" s="4"/>
      <c r="AC55" s="4"/>
      <c r="AD55" s="4"/>
      <c r="AE55" s="4"/>
    </row>
    <row r="56" spans="2:47" x14ac:dyDescent="0.55000000000000004">
      <c r="Y56" s="4"/>
      <c r="Z56" s="4"/>
      <c r="AA56" s="4"/>
      <c r="AB56" s="4"/>
      <c r="AC56" s="4"/>
      <c r="AD56" s="4"/>
      <c r="AE56" s="4"/>
    </row>
    <row r="57" spans="2:47" x14ac:dyDescent="0.55000000000000004">
      <c r="Y57" s="4"/>
      <c r="Z57" s="4"/>
      <c r="AA57" s="4"/>
      <c r="AB57" s="4"/>
      <c r="AC57" s="4"/>
      <c r="AD57" s="4"/>
      <c r="AE57" s="4"/>
    </row>
  </sheetData>
  <sheetProtection sheet="1" objects="1" scenarios="1"/>
  <dataConsolidate/>
  <mergeCells count="110">
    <mergeCell ref="AD36:AE36"/>
    <mergeCell ref="AF36:AG36"/>
    <mergeCell ref="AH36:AK36"/>
    <mergeCell ref="X36:Y36"/>
    <mergeCell ref="A38:AV38"/>
    <mergeCell ref="A44:AV44"/>
    <mergeCell ref="B18:AI18"/>
    <mergeCell ref="D36:E36"/>
    <mergeCell ref="F36:G36"/>
    <mergeCell ref="H36:I36"/>
    <mergeCell ref="J36:K36"/>
    <mergeCell ref="L36:M36"/>
    <mergeCell ref="N36:P36"/>
    <mergeCell ref="Q36:W36"/>
    <mergeCell ref="Z36:AA36"/>
    <mergeCell ref="AB36:AC36"/>
    <mergeCell ref="C28:AE28"/>
    <mergeCell ref="B30:AP30"/>
    <mergeCell ref="C35:AT35"/>
    <mergeCell ref="B27:G27"/>
    <mergeCell ref="J27:M27"/>
    <mergeCell ref="H27:I27"/>
    <mergeCell ref="G31:H31"/>
    <mergeCell ref="K31:L31"/>
    <mergeCell ref="P31:U31"/>
    <mergeCell ref="E31:F31"/>
    <mergeCell ref="I31:J31"/>
    <mergeCell ref="M31:O31"/>
    <mergeCell ref="V31:W31"/>
    <mergeCell ref="Z31:AB31"/>
    <mergeCell ref="AC31:AD31"/>
    <mergeCell ref="C31:D31"/>
    <mergeCell ref="AG31:AJ31"/>
    <mergeCell ref="AE31:AF31"/>
    <mergeCell ref="C25:AB25"/>
    <mergeCell ref="AK2:AL2"/>
    <mergeCell ref="AH2:AJ2"/>
    <mergeCell ref="W11:AD11"/>
    <mergeCell ref="W5:AV5"/>
    <mergeCell ref="W4:AD4"/>
    <mergeCell ref="W6:AD6"/>
    <mergeCell ref="W8:AD8"/>
    <mergeCell ref="W10:AD10"/>
    <mergeCell ref="AF3:AV4"/>
    <mergeCell ref="AF6:AV7"/>
    <mergeCell ref="AF10:AN11"/>
    <mergeCell ref="AF8:AV9"/>
    <mergeCell ref="AU2:AV2"/>
    <mergeCell ref="AS2:AT2"/>
    <mergeCell ref="AQ2:AR2"/>
    <mergeCell ref="AO2:AP2"/>
    <mergeCell ref="AM2:AN2"/>
    <mergeCell ref="B21:C21"/>
    <mergeCell ref="D21:Q21"/>
    <mergeCell ref="R21:S21"/>
    <mergeCell ref="B24:T24"/>
    <mergeCell ref="M39:O39"/>
    <mergeCell ref="Q39:T39"/>
    <mergeCell ref="U39:AU39"/>
    <mergeCell ref="Q41:T41"/>
    <mergeCell ref="U41:AU41"/>
    <mergeCell ref="X45:AU45"/>
    <mergeCell ref="K40:N40"/>
    <mergeCell ref="O40:AU40"/>
    <mergeCell ref="K39:L39"/>
    <mergeCell ref="B39:J40"/>
    <mergeCell ref="B41:J42"/>
    <mergeCell ref="K42:AU42"/>
    <mergeCell ref="B45:J45"/>
    <mergeCell ref="B50:AU50"/>
    <mergeCell ref="B48:J49"/>
    <mergeCell ref="K47:AU47"/>
    <mergeCell ref="K49:R49"/>
    <mergeCell ref="K48:R48"/>
    <mergeCell ref="S49:AU49"/>
    <mergeCell ref="K46:AJ46"/>
    <mergeCell ref="AK46:AU46"/>
    <mergeCell ref="AK48:AM48"/>
    <mergeCell ref="AO48:AQ48"/>
    <mergeCell ref="AS48:AU48"/>
    <mergeCell ref="AD48:AJ48"/>
    <mergeCell ref="AA48:AC48"/>
    <mergeCell ref="W48:Y48"/>
    <mergeCell ref="S48:U48"/>
    <mergeCell ref="B46:J46"/>
    <mergeCell ref="B47:J47"/>
    <mergeCell ref="K45:W45"/>
    <mergeCell ref="K41:L41"/>
    <mergeCell ref="M41:O41"/>
    <mergeCell ref="A1:S1"/>
    <mergeCell ref="Q14:X14"/>
    <mergeCell ref="Y19:Z19"/>
    <mergeCell ref="AG21:AH21"/>
    <mergeCell ref="AF23:AG23"/>
    <mergeCell ref="AA14:AB14"/>
    <mergeCell ref="A13:AV13"/>
    <mergeCell ref="T21:AF21"/>
    <mergeCell ref="AI21:AV21"/>
    <mergeCell ref="C16:D16"/>
    <mergeCell ref="G16:H16"/>
    <mergeCell ref="K16:L16"/>
    <mergeCell ref="O16:R16"/>
    <mergeCell ref="AD16:AV16"/>
    <mergeCell ref="E16:F16"/>
    <mergeCell ref="I16:J16"/>
    <mergeCell ref="M16:N16"/>
    <mergeCell ref="AA16:AC16"/>
    <mergeCell ref="T16:Z16"/>
    <mergeCell ref="B17:AV17"/>
    <mergeCell ref="AO10:AV11"/>
  </mergeCells>
  <phoneticPr fontId="1"/>
  <conditionalFormatting sqref="B21 R21 AG21">
    <cfRule type="expression" dxfId="152" priority="24">
      <formula>$J$22&gt;1</formula>
    </cfRule>
  </conditionalFormatting>
  <conditionalFormatting sqref="B21">
    <cfRule type="expression" dxfId="151" priority="27">
      <formula>B$22=FALSE</formula>
    </cfRule>
  </conditionalFormatting>
  <conditionalFormatting sqref="E16 I16 M16 S16 AA16">
    <cfRule type="expression" dxfId="150" priority="32">
      <formula>E$16=""</formula>
    </cfRule>
  </conditionalFormatting>
  <conditionalFormatting sqref="E31 I31 M31">
    <cfRule type="expression" dxfId="149" priority="3">
      <formula>E31=""</formula>
    </cfRule>
  </conditionalFormatting>
  <conditionalFormatting sqref="H27:I27">
    <cfRule type="expression" dxfId="148" priority="4">
      <formula>OR($H$27="　　　 ",$H$27="",$H$27=0)</formula>
    </cfRule>
  </conditionalFormatting>
  <conditionalFormatting sqref="K45">
    <cfRule type="expression" dxfId="147" priority="77">
      <formula>$K$45=""</formula>
    </cfRule>
  </conditionalFormatting>
  <conditionalFormatting sqref="K46:AJ46">
    <cfRule type="expression" dxfId="146" priority="76">
      <formula>$K$46=""</formula>
    </cfRule>
  </conditionalFormatting>
  <conditionalFormatting sqref="K42:AU42">
    <cfRule type="expression" dxfId="145" priority="81">
      <formula>$K$42=""</formula>
    </cfRule>
  </conditionalFormatting>
  <conditionalFormatting sqref="K47:AU47">
    <cfRule type="expression" dxfId="144" priority="75">
      <formula>$K$47=""</formula>
    </cfRule>
  </conditionalFormatting>
  <conditionalFormatting sqref="M39 Q39">
    <cfRule type="expression" dxfId="143" priority="51">
      <formula>M39=""</formula>
    </cfRule>
  </conditionalFormatting>
  <conditionalFormatting sqref="M41 Q41">
    <cfRule type="expression" dxfId="142" priority="39">
      <formula>M41=""</formula>
    </cfRule>
  </conditionalFormatting>
  <conditionalFormatting sqref="O40:AU40">
    <cfRule type="expression" dxfId="141" priority="52">
      <formula>$O$40=""</formula>
    </cfRule>
  </conditionalFormatting>
  <conditionalFormatting sqref="P41:Q41">
    <cfRule type="expression" dxfId="140" priority="37">
      <formula>ISBLANK(P41)</formula>
    </cfRule>
  </conditionalFormatting>
  <conditionalFormatting sqref="R21:S21">
    <cfRule type="expression" dxfId="139" priority="26">
      <formula>$C$22=FALSE</formula>
    </cfRule>
  </conditionalFormatting>
  <conditionalFormatting sqref="S48:U48 W48:Y48 AA48:AC48 AK48:AM48 AO48:AQ48 AS48:AU48">
    <cfRule type="expression" dxfId="138" priority="70">
      <formula>AND($W$54&lt;=3,$AO$54&lt;=3)</formula>
    </cfRule>
  </conditionalFormatting>
  <conditionalFormatting sqref="S48:U48 W48:Y48 AA48:AC48">
    <cfRule type="expression" dxfId="137" priority="69">
      <formula>AND($AO$54&gt;=1,$W$54=0)</formula>
    </cfRule>
  </conditionalFormatting>
  <conditionalFormatting sqref="S48:U48">
    <cfRule type="expression" dxfId="136" priority="67">
      <formula>$S$52&gt;=1</formula>
    </cfRule>
  </conditionalFormatting>
  <conditionalFormatting sqref="S49:AU49">
    <cfRule type="expression" dxfId="135" priority="74">
      <formula>$S$49=""</formula>
    </cfRule>
  </conditionalFormatting>
  <conditionalFormatting sqref="V31 Z31 AE31 F36 J36 N36 X36 AB36 AF36">
    <cfRule type="expression" dxfId="134" priority="1">
      <formula>OR(ISBLANK($AA$14),$AA$14="　　　 ",)</formula>
    </cfRule>
    <cfRule type="expression" dxfId="133" priority="2">
      <formula>F31=0</formula>
    </cfRule>
  </conditionalFormatting>
  <conditionalFormatting sqref="V48 Z48">
    <cfRule type="expression" dxfId="132" priority="34">
      <formula>OR($S$52=1,$W$52=1,$AA$52=1)</formula>
    </cfRule>
  </conditionalFormatting>
  <conditionalFormatting sqref="W48:Y48">
    <cfRule type="expression" dxfId="131" priority="66">
      <formula>$W$52&gt;=1</formula>
    </cfRule>
  </conditionalFormatting>
  <conditionalFormatting sqref="X45:AU45">
    <cfRule type="expression" dxfId="130" priority="61">
      <formula>$X$45=""</formula>
    </cfRule>
  </conditionalFormatting>
  <conditionalFormatting sqref="AA14:AB14">
    <cfRule type="expression" dxfId="129" priority="31">
      <formula>OR(ISBLANK($AA$14),$AA$14="　　　 ")</formula>
    </cfRule>
  </conditionalFormatting>
  <conditionalFormatting sqref="AA48:AC48">
    <cfRule type="expression" dxfId="128" priority="60">
      <formula>$AA$52&gt;=1</formula>
    </cfRule>
  </conditionalFormatting>
  <conditionalFormatting sqref="AF10:AN11">
    <cfRule type="expression" dxfId="127" priority="71">
      <formula>$AF$10=""</formula>
    </cfRule>
  </conditionalFormatting>
  <conditionalFormatting sqref="AF3:AV4">
    <cfRule type="expression" dxfId="126" priority="63">
      <formula>$AF$3=""</formula>
    </cfRule>
  </conditionalFormatting>
  <conditionalFormatting sqref="AF6:AV7">
    <cfRule type="expression" dxfId="125" priority="73">
      <formula>$AF$6=""</formula>
    </cfRule>
  </conditionalFormatting>
  <conditionalFormatting sqref="AF8:AV9">
    <cfRule type="expression" dxfId="124" priority="72">
      <formula>$AF$8=""</formula>
    </cfRule>
  </conditionalFormatting>
  <conditionalFormatting sqref="AG21:AH21">
    <cfRule type="expression" dxfId="123" priority="25">
      <formula>$D$22=FALSE</formula>
    </cfRule>
  </conditionalFormatting>
  <conditionalFormatting sqref="AK2 AO2 AS2">
    <cfRule type="expression" dxfId="122" priority="55">
      <formula>AK$2=""</formula>
    </cfRule>
  </conditionalFormatting>
  <conditionalFormatting sqref="AK48:AM48 AO48:AQ48 AS48:AU48">
    <cfRule type="expression" dxfId="121" priority="68">
      <formula>AND($W$54&gt;=1,$AO$54=0)</formula>
    </cfRule>
  </conditionalFormatting>
  <conditionalFormatting sqref="AK48:AM48">
    <cfRule type="expression" dxfId="120" priority="65">
      <formula>$AK$52&gt;=1</formula>
    </cfRule>
  </conditionalFormatting>
  <conditionalFormatting sqref="AN48 AR48">
    <cfRule type="expression" dxfId="119" priority="33">
      <formula>OR($AK$52=1,$AO$52=1,$AS$52=1)</formula>
    </cfRule>
  </conditionalFormatting>
  <conditionalFormatting sqref="AO48:AQ48">
    <cfRule type="expression" dxfId="118" priority="64">
      <formula>$AO$52&gt;=1</formula>
    </cfRule>
  </conditionalFormatting>
  <conditionalFormatting sqref="AS48:AU48">
    <cfRule type="expression" dxfId="117" priority="59">
      <formula>$AS$48&gt;=1</formula>
    </cfRule>
  </conditionalFormatting>
  <dataValidations count="32">
    <dataValidation imeMode="fullKatakana" allowBlank="1" showInputMessage="1" showErrorMessage="1" prompt="担当者氏名のフリガナを記入してください。" sqref="K46:AJ46" xr:uid="{DA11E22D-5045-4113-B7B6-BC6F9AFFF314}"/>
    <dataValidation type="whole" allowBlank="1" showInputMessage="1" showErrorMessage="1" error="※郵便番号7桁を入力してください（ハイフンなし）_x000a_（例）1020072" sqref="U41" xr:uid="{E4B5E395-7931-463E-A778-F0A237E274D6}">
      <formula1>0</formula1>
      <formula2>9999999</formula2>
    </dataValidation>
    <dataValidation type="list" allowBlank="1" showInputMessage="1" showErrorMessage="1" prompt="実績報告日を必ず記入してください。_x000a_※本実績報告にかかる取組期間の終了日から１か月以内" sqref="AK2:AL2" xr:uid="{1E22AFFF-0014-4304-93B2-5A94F125AC42}">
      <formula1>"8,9,10,11,12"</formula1>
    </dataValidation>
    <dataValidation allowBlank="1" showInputMessage="1" showErrorMessage="1" prompt="「②書類送付先」が、_x000a_上記「①事業所所在地」と異なる場合のみ入力。" sqref="K42:AU42" xr:uid="{5FBCECCB-6F9E-49D6-A81C-9780A2F58E3A}"/>
    <dataValidation allowBlank="1" showInputMessage="1" showErrorMessage="1" prompt="数字を3桁入力" sqref="M39:O39" xr:uid="{0B2D9B71-82C1-4F87-BD3E-25B038E2C98D}"/>
    <dataValidation allowBlank="1" showInputMessage="1" showErrorMessage="1" prompt="数字を4桁入力" sqref="Q39:T39" xr:uid="{7FC9521B-714A-4315-8536-4955E7C2EB30}"/>
    <dataValidation allowBlank="1" showInputMessage="1" showErrorMessage="1" prompt="都内事業所の所在地を入力してください。" sqref="O40:AU40" xr:uid="{689EE870-4294-4144-B38F-8B2DEAA7586D}"/>
    <dataValidation allowBlank="1" showInputMessage="1" showErrorMessage="1" prompt="所属部署を記載してください。_x000a__x000a_担当者が代表取締役の場合は、こちらのセルに「代表取締役」と記載してください。" sqref="K45:W45" xr:uid="{4FEDB2A2-7FA6-43D1-8B35-18DC24D960D0}"/>
    <dataValidation allowBlank="1" showInputMessage="1" showErrorMessage="1" prompt="役職を記載してください。_x000a__x000a_担当者が代表取締役等の場合は、左セル（所属部署欄）に「代表取締役」と記載してください。" sqref="X45:AU45" xr:uid="{F3F1E089-228B-4466-B0FA-87257817CA64}"/>
    <dataValidation allowBlank="1" showInputMessage="1" showErrorMessage="1" prompt="履歴事項全部証明書の表記どおり（ビル名や部屋番号を含む）に「本店所在地」を記入してください。" sqref="AF6:AV7" xr:uid="{AC097744-C07F-4E11-9BE9-48E722717021}"/>
    <dataValidation allowBlank="1" showInputMessage="1" showErrorMessage="1" prompt="代表者職名を_x000a_履歴事項全部証明書の表記どおりに入力してください。" sqref="AF10:AN11" xr:uid="{9B742C23-14E5-454B-AD89-916A53EE7556}"/>
    <dataValidation allowBlank="1" showInputMessage="1" showErrorMessage="1" prompt="代表者氏名は必ず署名してください。_x000a_※未記入・データ入力されたものは、受け付けることができません。" sqref="AO12:AV12 AO10" xr:uid="{AF1D846C-2186-4908-A164-83D4D96C909F}"/>
    <dataValidation allowBlank="1" showInputMessage="1" showErrorMessage="1" prompt="担当者は_x000a_「申請企業」の代表取締役・役員・従業員に限ります。" sqref="K47:AU47" xr:uid="{9029A8B7-C05E-455C-A4E8-199939FE10C4}"/>
    <dataValidation allowBlank="1" showInputMessage="1" showErrorMessage="1" prompt="企業等の名称を_x000a_履歴事項全部証明書の表記どおりに入力してください。" sqref="AF8:AV9" xr:uid="{41EB912A-4E71-49F3-9E28-9AC0F4BD2282}"/>
    <dataValidation imeMode="halfAlpha" allowBlank="1" showInputMessage="1" showErrorMessage="1" prompt="修正依頼等が場合は、_x000a_こちらに入力されたメールアドレス宛てにご連絡いたします。" sqref="S49:AU49" xr:uid="{C19E99B2-E7DA-44FB-89B7-198DD9271EAC}"/>
    <dataValidation imeMode="halfAlpha" allowBlank="1" showInputMessage="1" showErrorMessage="1" prompt="電話・携帯電話のどちらか一方の入力でも構いませんが、必ず連絡のとれる番号を入力してください。" sqref="S48:U48 W48:Y48 AA48:AC48 AK48:AM48 AO48:AQ48 AS48:AU48" xr:uid="{97EA3BE6-05D5-4E6E-824A-D36BA2963C16}"/>
    <dataValidation allowBlank="1" showInputMessage="1" showErrorMessage="1" prompt="数字を3桁入力_x000a__x000a_※「①事業所所在地」と異なる場合のみ入力" sqref="M41:O41" xr:uid="{CF758BE2-7C34-40C9-97EE-890CF823AC25}"/>
    <dataValidation allowBlank="1" showInputMessage="1" showErrorMessage="1" prompt="数字を4桁入力_x000a__x000a_※「①事業所所在地」と異なる場合のみ入力" sqref="Q41:T41" xr:uid="{6BDBABB0-3458-4A9B-BCC7-231D5361E3A5}"/>
    <dataValidation type="list" allowBlank="1" showInputMessage="1" showErrorMessage="1" prompt="本実績報告にかかる_x000a_「支給決定通知書」または_x000a_「停止条件付支給決定通知書」の表題に記載の年数を記入してください。_x000a_" sqref="AA14:AB14" xr:uid="{55E6B5EF-2FD8-4365-BDB8-D7B3857E17FC}">
      <formula1>"　　　 ,　１　,　２　,　３　"</formula1>
    </dataValidation>
    <dataValidation type="list" allowBlank="1" showInputMessage="1" showErrorMessage="1" prompt="実績報告日を必ず記入してください。_x000a_※本実績報告にかかる取組期間の終了日から１か月以内" sqref="AO2:AP2" xr:uid="{607CB5BA-2C28-40B5-B1E4-136D39320184}">
      <formula1>月</formula1>
    </dataValidation>
    <dataValidation type="list" allowBlank="1" showInputMessage="1" showErrorMessage="1" prompt="実績報告日を必ず記入してください。_x000a_※本実績報告にかかる取組期間の終了日から１か月以内" sqref="AS2:AT2" xr:uid="{F6456D2C-07B4-41B6-BBC0-FD2EF56201AC}">
      <formula1>日数</formula1>
    </dataValidation>
    <dataValidation type="list" allowBlank="1" showInputMessage="1" showErrorMessage="1" prompt="本実施報告書にかかる_x000a_「支給決定通知書」又は_x000a_「停止条件付支給決定通知書」の右上に記載の日付・番号を入力してください。" sqref="S16 E16:F16" xr:uid="{1EAE674C-D406-4338-916B-B2E28929F1A5}">
      <formula1>年度1</formula1>
    </dataValidation>
    <dataValidation type="list" allowBlank="1" showInputMessage="1" showErrorMessage="1" prompt="1年目の「取組期間 開始日」を記載してください。_x000a__x000a_※取組期間開始日は、支給決定通知書類をご確認ください。" sqref="E31:F31" xr:uid="{E1CCEEBD-86D5-491B-B4DB-0CA154020F75}">
      <formula1>年度</formula1>
    </dataValidation>
    <dataValidation allowBlank="1" showInputMessage="1" showErrorMessage="1" prompt="上記タイトル『実施報告書（●年目）』の数値を選択してください。_x000a_※選択された数値が自動で反映されます。_x000a_※セルがグレーのままの場合は、他のセルに入力漏れがあります。" sqref="H27:I27" xr:uid="{5013A4A1-2F81-446A-B723-BAEE83EBAB77}"/>
    <dataValidation type="list" allowBlank="1" showInputMessage="1" showErrorMessage="1" prompt="1年目の「取組期間 開始日」を記載してください。_x000a__x000a_※取組期間開始日は、支給決定通知書類をご確認ください。" sqref="I31:J31" xr:uid="{9DB5C65D-E55C-494A-AC7E-72F115B7EE73}">
      <formula1>月</formula1>
    </dataValidation>
    <dataValidation type="list" allowBlank="1" showInputMessage="1" showErrorMessage="1" prompt="1年目の「取組期間 開始日」を記載してください。_x000a__x000a_※取組期間開始日は、支給決定通知書類をご確認ください。" sqref="M31:O31" xr:uid="{54D6C6AC-C954-4688-8E8E-E2833AB54DEA}">
      <formula1>日数</formula1>
    </dataValidation>
    <dataValidation type="list" allowBlank="1" showInputMessage="1" showErrorMessage="1" prompt="本実施報告書にかかる_x000a_「支給決定通知書」又は_x000a_「停止条件付支給決定通知書」の右上に記載の日付・番号を入力してください。" sqref="I16:J16" xr:uid="{82ED6CD6-B696-45C8-B0F2-E6C441D02008}">
      <formula1>月</formula1>
    </dataValidation>
    <dataValidation type="list" allowBlank="1" showInputMessage="1" showErrorMessage="1" prompt="本実施報告書にかかる_x000a_「支給決定通知書」又は_x000a_「停止条件付支給決定通知書」の右上に記載の日付・番号を入力してください。" sqref="M16:N16" xr:uid="{B8C89031-0EB3-4C56-B509-196CF358A44A}">
      <formula1>日数</formula1>
    </dataValidation>
    <dataValidation allowBlank="1" showInputMessage="1" showErrorMessage="1" prompt="本実施報告書にかかる_x000a_「支給決定通知書」又は_x000a_「停止条件付支給決定通知書」の右上に記載の日付・番号を入力してください。" sqref="AA16:AC16" xr:uid="{0D7E5363-1B51-4126-B1FB-FAD64EAEBF6C}"/>
    <dataValidation allowBlank="1" showInputMessage="1" showErrorMessage="1" prompt="※個人事業主の場合のみ入力_x000a__x000a_企業等の所在地に加えて、_x000a_こちらに個人の住所地を住民票どおりに入力してください。" sqref="AF3:AV4" xr:uid="{7D073F6E-9DFE-4C7A-938C-334779218192}"/>
    <dataValidation allowBlank="1" showInputMessage="1" showErrorMessage="1" prompt="取り組んだ事業_x000a_2つ以上にチェックを入れてください。" sqref="B21:AV21" xr:uid="{76C224C3-0615-49AC-9961-B201D31FE16E}"/>
    <dataValidation allowBlank="1" showInputMessage="1" showErrorMessage="1" prompt="自動で入力されます。_x000a__x000a_※セルがグレーのままの場合は、他のセルに入力漏れがあります。" sqref="X36:Y36 V31:W31 F36:G36 AB36:AC36 Z31:AB31 J36:K36 AF36:AG36 AE31:AF31 N36:P36" xr:uid="{24D7C009-3A28-47BB-9C13-C72179356B6A}"/>
  </dataValidations>
  <printOptions horizontalCentered="1"/>
  <pageMargins left="0.51181102362204722" right="0.51181102362204722" top="0.55118110236220474" bottom="0.55118110236220474" header="0.11811023622047245" footer="0.11811023622047245"/>
  <pageSetup paperSize="9" scale="98" orientation="portrait" blackAndWhite="1" cellComments="asDisplayed" r:id="rId1"/>
  <rowBreaks count="1" manualBreakCount="1">
    <brk id="43"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1154" r:id="rId4" name="Check Box 130">
              <controlPr defaultSize="0" autoFill="0" autoLine="0" autoPict="0">
                <anchor moveWithCells="1">
                  <from>
                    <xdr:col>1</xdr:col>
                    <xdr:colOff>31750</xdr:colOff>
                    <xdr:row>20</xdr:row>
                    <xdr:rowOff>76200</xdr:rowOff>
                  </from>
                  <to>
                    <xdr:col>2</xdr:col>
                    <xdr:colOff>114300</xdr:colOff>
                    <xdr:row>21</xdr:row>
                    <xdr:rowOff>0</xdr:rowOff>
                  </to>
                </anchor>
              </controlPr>
            </control>
          </mc:Choice>
        </mc:AlternateContent>
        <mc:AlternateContent xmlns:mc="http://schemas.openxmlformats.org/markup-compatibility/2006">
          <mc:Choice Requires="x14">
            <control shapeId="1155" r:id="rId5" name="Check Box 131">
              <controlPr defaultSize="0" autoFill="0" autoLine="0" autoPict="0">
                <anchor moveWithCells="1">
                  <from>
                    <xdr:col>17</xdr:col>
                    <xdr:colOff>50800</xdr:colOff>
                    <xdr:row>20</xdr:row>
                    <xdr:rowOff>69850</xdr:rowOff>
                  </from>
                  <to>
                    <xdr:col>18</xdr:col>
                    <xdr:colOff>165100</xdr:colOff>
                    <xdr:row>20</xdr:row>
                    <xdr:rowOff>355600</xdr:rowOff>
                  </to>
                </anchor>
              </controlPr>
            </control>
          </mc:Choice>
        </mc:AlternateContent>
        <mc:AlternateContent xmlns:mc="http://schemas.openxmlformats.org/markup-compatibility/2006">
          <mc:Choice Requires="x14">
            <control shapeId="1158" r:id="rId6" name="Check Box 134">
              <controlPr defaultSize="0" autoFill="0" autoLine="0" autoPict="0">
                <anchor moveWithCells="1">
                  <from>
                    <xdr:col>32</xdr:col>
                    <xdr:colOff>38100</xdr:colOff>
                    <xdr:row>20</xdr:row>
                    <xdr:rowOff>69850</xdr:rowOff>
                  </from>
                  <to>
                    <xdr:col>33</xdr:col>
                    <xdr:colOff>88900</xdr:colOff>
                    <xdr:row>20</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C839-ED99-4E33-9714-763C877FA496}">
  <sheetPr>
    <tabColor rgb="FFFFCCFF"/>
  </sheetPr>
  <dimension ref="A1:DA39"/>
  <sheetViews>
    <sheetView showGridLines="0" view="pageBreakPreview" zoomScaleNormal="100" zoomScaleSheetLayoutView="100" zoomScalePageLayoutView="172" workbookViewId="0">
      <selection activeCell="BY3" sqref="BY3"/>
    </sheetView>
  </sheetViews>
  <sheetFormatPr defaultColWidth="1.5" defaultRowHeight="18" customHeight="1" x14ac:dyDescent="0.55000000000000004"/>
  <cols>
    <col min="1" max="1" width="2.33203125" style="79" customWidth="1"/>
    <col min="2" max="2" width="3.33203125" style="79" customWidth="1"/>
    <col min="3" max="4" width="4.83203125" style="79" customWidth="1"/>
    <col min="5" max="5" width="3.33203125" style="79" customWidth="1"/>
    <col min="6" max="6" width="4.83203125" style="79" customWidth="1"/>
    <col min="7" max="7" width="3.33203125" style="79" customWidth="1"/>
    <col min="8" max="8" width="4.83203125" style="79" customWidth="1"/>
    <col min="9" max="9" width="7.25" style="79" customWidth="1"/>
    <col min="10" max="10" width="4.83203125" style="79" customWidth="1"/>
    <col min="11" max="11" width="3.33203125" style="79" customWidth="1"/>
    <col min="12" max="12" width="4.83203125" style="79" customWidth="1"/>
    <col min="13" max="13" width="3.33203125" style="79" customWidth="1"/>
    <col min="14" max="14" width="5.83203125" style="79" customWidth="1"/>
    <col min="15" max="15" width="3.33203125" style="79" customWidth="1"/>
    <col min="16" max="16" width="9.25" style="79" customWidth="1"/>
    <col min="17" max="17" width="0.83203125" style="79" customWidth="1"/>
    <col min="18" max="237" width="1.5" style="79"/>
    <col min="238" max="238" width="3.33203125" style="79" customWidth="1"/>
    <col min="239" max="242" width="1.5" style="79"/>
    <col min="243" max="243" width="3" style="79" customWidth="1"/>
    <col min="244" max="246" width="1.5" style="79"/>
    <col min="247" max="247" width="1.25" style="79" customWidth="1"/>
    <col min="248" max="248" width="1.5" style="79"/>
    <col min="249" max="249" width="1.08203125" style="79" customWidth="1"/>
    <col min="250" max="250" width="1.5" style="79"/>
    <col min="251" max="252" width="3" style="79" customWidth="1"/>
    <col min="253" max="255" width="1.5" style="79"/>
    <col min="256" max="256" width="0.58203125" style="79" customWidth="1"/>
    <col min="257" max="493" width="1.5" style="79"/>
    <col min="494" max="494" width="3.33203125" style="79" customWidth="1"/>
    <col min="495" max="498" width="1.5" style="79"/>
    <col min="499" max="499" width="3" style="79" customWidth="1"/>
    <col min="500" max="502" width="1.5" style="79"/>
    <col min="503" max="503" width="1.25" style="79" customWidth="1"/>
    <col min="504" max="504" width="1.5" style="79"/>
    <col min="505" max="505" width="1.08203125" style="79" customWidth="1"/>
    <col min="506" max="506" width="1.5" style="79"/>
    <col min="507" max="508" width="3" style="79" customWidth="1"/>
    <col min="509" max="511" width="1.5" style="79"/>
    <col min="512" max="512" width="0.58203125" style="79" customWidth="1"/>
    <col min="513" max="749" width="1.5" style="79"/>
    <col min="750" max="750" width="3.33203125" style="79" customWidth="1"/>
    <col min="751" max="754" width="1.5" style="79"/>
    <col min="755" max="755" width="3" style="79" customWidth="1"/>
    <col min="756" max="758" width="1.5" style="79"/>
    <col min="759" max="759" width="1.25" style="79" customWidth="1"/>
    <col min="760" max="760" width="1.5" style="79"/>
    <col min="761" max="761" width="1.08203125" style="79" customWidth="1"/>
    <col min="762" max="762" width="1.5" style="79"/>
    <col min="763" max="764" width="3" style="79" customWidth="1"/>
    <col min="765" max="767" width="1.5" style="79"/>
    <col min="768" max="768" width="0.58203125" style="79" customWidth="1"/>
    <col min="769" max="1005" width="1.5" style="79"/>
    <col min="1006" max="1006" width="3.33203125" style="79" customWidth="1"/>
    <col min="1007" max="1010" width="1.5" style="79"/>
    <col min="1011" max="1011" width="3" style="79" customWidth="1"/>
    <col min="1012" max="1014" width="1.5" style="79"/>
    <col min="1015" max="1015" width="1.25" style="79" customWidth="1"/>
    <col min="1016" max="1016" width="1.5" style="79"/>
    <col min="1017" max="1017" width="1.08203125" style="79" customWidth="1"/>
    <col min="1018" max="1018" width="1.5" style="79"/>
    <col min="1019" max="1020" width="3" style="79" customWidth="1"/>
    <col min="1021" max="1023" width="1.5" style="79"/>
    <col min="1024" max="1024" width="0.58203125" style="79" customWidth="1"/>
    <col min="1025" max="1261" width="1.5" style="79"/>
    <col min="1262" max="1262" width="3.33203125" style="79" customWidth="1"/>
    <col min="1263" max="1266" width="1.5" style="79"/>
    <col min="1267" max="1267" width="3" style="79" customWidth="1"/>
    <col min="1268" max="1270" width="1.5" style="79"/>
    <col min="1271" max="1271" width="1.25" style="79" customWidth="1"/>
    <col min="1272" max="1272" width="1.5" style="79"/>
    <col min="1273" max="1273" width="1.08203125" style="79" customWidth="1"/>
    <col min="1274" max="1274" width="1.5" style="79"/>
    <col min="1275" max="1276" width="3" style="79" customWidth="1"/>
    <col min="1277" max="1279" width="1.5" style="79"/>
    <col min="1280" max="1280" width="0.58203125" style="79" customWidth="1"/>
    <col min="1281" max="1517" width="1.5" style="79"/>
    <col min="1518" max="1518" width="3.33203125" style="79" customWidth="1"/>
    <col min="1519" max="1522" width="1.5" style="79"/>
    <col min="1523" max="1523" width="3" style="79" customWidth="1"/>
    <col min="1524" max="1526" width="1.5" style="79"/>
    <col min="1527" max="1527" width="1.25" style="79" customWidth="1"/>
    <col min="1528" max="1528" width="1.5" style="79"/>
    <col min="1529" max="1529" width="1.08203125" style="79" customWidth="1"/>
    <col min="1530" max="1530" width="1.5" style="79"/>
    <col min="1531" max="1532" width="3" style="79" customWidth="1"/>
    <col min="1533" max="1535" width="1.5" style="79"/>
    <col min="1536" max="1536" width="0.58203125" style="79" customWidth="1"/>
    <col min="1537" max="1773" width="1.5" style="79"/>
    <col min="1774" max="1774" width="3.33203125" style="79" customWidth="1"/>
    <col min="1775" max="1778" width="1.5" style="79"/>
    <col min="1779" max="1779" width="3" style="79" customWidth="1"/>
    <col min="1780" max="1782" width="1.5" style="79"/>
    <col min="1783" max="1783" width="1.25" style="79" customWidth="1"/>
    <col min="1784" max="1784" width="1.5" style="79"/>
    <col min="1785" max="1785" width="1.08203125" style="79" customWidth="1"/>
    <col min="1786" max="1786" width="1.5" style="79"/>
    <col min="1787" max="1788" width="3" style="79" customWidth="1"/>
    <col min="1789" max="1791" width="1.5" style="79"/>
    <col min="1792" max="1792" width="0.58203125" style="79" customWidth="1"/>
    <col min="1793" max="2029" width="1.5" style="79"/>
    <col min="2030" max="2030" width="3.33203125" style="79" customWidth="1"/>
    <col min="2031" max="2034" width="1.5" style="79"/>
    <col min="2035" max="2035" width="3" style="79" customWidth="1"/>
    <col min="2036" max="2038" width="1.5" style="79"/>
    <col min="2039" max="2039" width="1.25" style="79" customWidth="1"/>
    <col min="2040" max="2040" width="1.5" style="79"/>
    <col min="2041" max="2041" width="1.08203125" style="79" customWidth="1"/>
    <col min="2042" max="2042" width="1.5" style="79"/>
    <col min="2043" max="2044" width="3" style="79" customWidth="1"/>
    <col min="2045" max="2047" width="1.5" style="79"/>
    <col min="2048" max="2048" width="0.58203125" style="79" customWidth="1"/>
    <col min="2049" max="2285" width="1.5" style="79"/>
    <col min="2286" max="2286" width="3.33203125" style="79" customWidth="1"/>
    <col min="2287" max="2290" width="1.5" style="79"/>
    <col min="2291" max="2291" width="3" style="79" customWidth="1"/>
    <col min="2292" max="2294" width="1.5" style="79"/>
    <col min="2295" max="2295" width="1.25" style="79" customWidth="1"/>
    <col min="2296" max="2296" width="1.5" style="79"/>
    <col min="2297" max="2297" width="1.08203125" style="79" customWidth="1"/>
    <col min="2298" max="2298" width="1.5" style="79"/>
    <col min="2299" max="2300" width="3" style="79" customWidth="1"/>
    <col min="2301" max="2303" width="1.5" style="79"/>
    <col min="2304" max="2304" width="0.58203125" style="79" customWidth="1"/>
    <col min="2305" max="2541" width="1.5" style="79"/>
    <col min="2542" max="2542" width="3.33203125" style="79" customWidth="1"/>
    <col min="2543" max="2546" width="1.5" style="79"/>
    <col min="2547" max="2547" width="3" style="79" customWidth="1"/>
    <col min="2548" max="2550" width="1.5" style="79"/>
    <col min="2551" max="2551" width="1.25" style="79" customWidth="1"/>
    <col min="2552" max="2552" width="1.5" style="79"/>
    <col min="2553" max="2553" width="1.08203125" style="79" customWidth="1"/>
    <col min="2554" max="2554" width="1.5" style="79"/>
    <col min="2555" max="2556" width="3" style="79" customWidth="1"/>
    <col min="2557" max="2559" width="1.5" style="79"/>
    <col min="2560" max="2560" width="0.58203125" style="79" customWidth="1"/>
    <col min="2561" max="2797" width="1.5" style="79"/>
    <col min="2798" max="2798" width="3.33203125" style="79" customWidth="1"/>
    <col min="2799" max="2802" width="1.5" style="79"/>
    <col min="2803" max="2803" width="3" style="79" customWidth="1"/>
    <col min="2804" max="2806" width="1.5" style="79"/>
    <col min="2807" max="2807" width="1.25" style="79" customWidth="1"/>
    <col min="2808" max="2808" width="1.5" style="79"/>
    <col min="2809" max="2809" width="1.08203125" style="79" customWidth="1"/>
    <col min="2810" max="2810" width="1.5" style="79"/>
    <col min="2811" max="2812" width="3" style="79" customWidth="1"/>
    <col min="2813" max="2815" width="1.5" style="79"/>
    <col min="2816" max="2816" width="0.58203125" style="79" customWidth="1"/>
    <col min="2817" max="3053" width="1.5" style="79"/>
    <col min="3054" max="3054" width="3.33203125" style="79" customWidth="1"/>
    <col min="3055" max="3058" width="1.5" style="79"/>
    <col min="3059" max="3059" width="3" style="79" customWidth="1"/>
    <col min="3060" max="3062" width="1.5" style="79"/>
    <col min="3063" max="3063" width="1.25" style="79" customWidth="1"/>
    <col min="3064" max="3064" width="1.5" style="79"/>
    <col min="3065" max="3065" width="1.08203125" style="79" customWidth="1"/>
    <col min="3066" max="3066" width="1.5" style="79"/>
    <col min="3067" max="3068" width="3" style="79" customWidth="1"/>
    <col min="3069" max="3071" width="1.5" style="79"/>
    <col min="3072" max="3072" width="0.58203125" style="79" customWidth="1"/>
    <col min="3073" max="3309" width="1.5" style="79"/>
    <col min="3310" max="3310" width="3.33203125" style="79" customWidth="1"/>
    <col min="3311" max="3314" width="1.5" style="79"/>
    <col min="3315" max="3315" width="3" style="79" customWidth="1"/>
    <col min="3316" max="3318" width="1.5" style="79"/>
    <col min="3319" max="3319" width="1.25" style="79" customWidth="1"/>
    <col min="3320" max="3320" width="1.5" style="79"/>
    <col min="3321" max="3321" width="1.08203125" style="79" customWidth="1"/>
    <col min="3322" max="3322" width="1.5" style="79"/>
    <col min="3323" max="3324" width="3" style="79" customWidth="1"/>
    <col min="3325" max="3327" width="1.5" style="79"/>
    <col min="3328" max="3328" width="0.58203125" style="79" customWidth="1"/>
    <col min="3329" max="3565" width="1.5" style="79"/>
    <col min="3566" max="3566" width="3.33203125" style="79" customWidth="1"/>
    <col min="3567" max="3570" width="1.5" style="79"/>
    <col min="3571" max="3571" width="3" style="79" customWidth="1"/>
    <col min="3572" max="3574" width="1.5" style="79"/>
    <col min="3575" max="3575" width="1.25" style="79" customWidth="1"/>
    <col min="3576" max="3576" width="1.5" style="79"/>
    <col min="3577" max="3577" width="1.08203125" style="79" customWidth="1"/>
    <col min="3578" max="3578" width="1.5" style="79"/>
    <col min="3579" max="3580" width="3" style="79" customWidth="1"/>
    <col min="3581" max="3583" width="1.5" style="79"/>
    <col min="3584" max="3584" width="0.58203125" style="79" customWidth="1"/>
    <col min="3585" max="3821" width="1.5" style="79"/>
    <col min="3822" max="3822" width="3.33203125" style="79" customWidth="1"/>
    <col min="3823" max="3826" width="1.5" style="79"/>
    <col min="3827" max="3827" width="3" style="79" customWidth="1"/>
    <col min="3828" max="3830" width="1.5" style="79"/>
    <col min="3831" max="3831" width="1.25" style="79" customWidth="1"/>
    <col min="3832" max="3832" width="1.5" style="79"/>
    <col min="3833" max="3833" width="1.08203125" style="79" customWidth="1"/>
    <col min="3834" max="3834" width="1.5" style="79"/>
    <col min="3835" max="3836" width="3" style="79" customWidth="1"/>
    <col min="3837" max="3839" width="1.5" style="79"/>
    <col min="3840" max="3840" width="0.58203125" style="79" customWidth="1"/>
    <col min="3841" max="4077" width="1.5" style="79"/>
    <col min="4078" max="4078" width="3.33203125" style="79" customWidth="1"/>
    <col min="4079" max="4082" width="1.5" style="79"/>
    <col min="4083" max="4083" width="3" style="79" customWidth="1"/>
    <col min="4084" max="4086" width="1.5" style="79"/>
    <col min="4087" max="4087" width="1.25" style="79" customWidth="1"/>
    <col min="4088" max="4088" width="1.5" style="79"/>
    <col min="4089" max="4089" width="1.08203125" style="79" customWidth="1"/>
    <col min="4090" max="4090" width="1.5" style="79"/>
    <col min="4091" max="4092" width="3" style="79" customWidth="1"/>
    <col min="4093" max="4095" width="1.5" style="79"/>
    <col min="4096" max="4096" width="0.58203125" style="79" customWidth="1"/>
    <col min="4097" max="4333" width="1.5" style="79"/>
    <col min="4334" max="4334" width="3.33203125" style="79" customWidth="1"/>
    <col min="4335" max="4338" width="1.5" style="79"/>
    <col min="4339" max="4339" width="3" style="79" customWidth="1"/>
    <col min="4340" max="4342" width="1.5" style="79"/>
    <col min="4343" max="4343" width="1.25" style="79" customWidth="1"/>
    <col min="4344" max="4344" width="1.5" style="79"/>
    <col min="4345" max="4345" width="1.08203125" style="79" customWidth="1"/>
    <col min="4346" max="4346" width="1.5" style="79"/>
    <col min="4347" max="4348" width="3" style="79" customWidth="1"/>
    <col min="4349" max="4351" width="1.5" style="79"/>
    <col min="4352" max="4352" width="0.58203125" style="79" customWidth="1"/>
    <col min="4353" max="4589" width="1.5" style="79"/>
    <col min="4590" max="4590" width="3.33203125" style="79" customWidth="1"/>
    <col min="4591" max="4594" width="1.5" style="79"/>
    <col min="4595" max="4595" width="3" style="79" customWidth="1"/>
    <col min="4596" max="4598" width="1.5" style="79"/>
    <col min="4599" max="4599" width="1.25" style="79" customWidth="1"/>
    <col min="4600" max="4600" width="1.5" style="79"/>
    <col min="4601" max="4601" width="1.08203125" style="79" customWidth="1"/>
    <col min="4602" max="4602" width="1.5" style="79"/>
    <col min="4603" max="4604" width="3" style="79" customWidth="1"/>
    <col min="4605" max="4607" width="1.5" style="79"/>
    <col min="4608" max="4608" width="0.58203125" style="79" customWidth="1"/>
    <col min="4609" max="4845" width="1.5" style="79"/>
    <col min="4846" max="4846" width="3.33203125" style="79" customWidth="1"/>
    <col min="4847" max="4850" width="1.5" style="79"/>
    <col min="4851" max="4851" width="3" style="79" customWidth="1"/>
    <col min="4852" max="4854" width="1.5" style="79"/>
    <col min="4855" max="4855" width="1.25" style="79" customWidth="1"/>
    <col min="4856" max="4856" width="1.5" style="79"/>
    <col min="4857" max="4857" width="1.08203125" style="79" customWidth="1"/>
    <col min="4858" max="4858" width="1.5" style="79"/>
    <col min="4859" max="4860" width="3" style="79" customWidth="1"/>
    <col min="4861" max="4863" width="1.5" style="79"/>
    <col min="4864" max="4864" width="0.58203125" style="79" customWidth="1"/>
    <col min="4865" max="5101" width="1.5" style="79"/>
    <col min="5102" max="5102" width="3.33203125" style="79" customWidth="1"/>
    <col min="5103" max="5106" width="1.5" style="79"/>
    <col min="5107" max="5107" width="3" style="79" customWidth="1"/>
    <col min="5108" max="5110" width="1.5" style="79"/>
    <col min="5111" max="5111" width="1.25" style="79" customWidth="1"/>
    <col min="5112" max="5112" width="1.5" style="79"/>
    <col min="5113" max="5113" width="1.08203125" style="79" customWidth="1"/>
    <col min="5114" max="5114" width="1.5" style="79"/>
    <col min="5115" max="5116" width="3" style="79" customWidth="1"/>
    <col min="5117" max="5119" width="1.5" style="79"/>
    <col min="5120" max="5120" width="0.58203125" style="79" customWidth="1"/>
    <col min="5121" max="5357" width="1.5" style="79"/>
    <col min="5358" max="5358" width="3.33203125" style="79" customWidth="1"/>
    <col min="5359" max="5362" width="1.5" style="79"/>
    <col min="5363" max="5363" width="3" style="79" customWidth="1"/>
    <col min="5364" max="5366" width="1.5" style="79"/>
    <col min="5367" max="5367" width="1.25" style="79" customWidth="1"/>
    <col min="5368" max="5368" width="1.5" style="79"/>
    <col min="5369" max="5369" width="1.08203125" style="79" customWidth="1"/>
    <col min="5370" max="5370" width="1.5" style="79"/>
    <col min="5371" max="5372" width="3" style="79" customWidth="1"/>
    <col min="5373" max="5375" width="1.5" style="79"/>
    <col min="5376" max="5376" width="0.58203125" style="79" customWidth="1"/>
    <col min="5377" max="5613" width="1.5" style="79"/>
    <col min="5614" max="5614" width="3.33203125" style="79" customWidth="1"/>
    <col min="5615" max="5618" width="1.5" style="79"/>
    <col min="5619" max="5619" width="3" style="79" customWidth="1"/>
    <col min="5620" max="5622" width="1.5" style="79"/>
    <col min="5623" max="5623" width="1.25" style="79" customWidth="1"/>
    <col min="5624" max="5624" width="1.5" style="79"/>
    <col min="5625" max="5625" width="1.08203125" style="79" customWidth="1"/>
    <col min="5626" max="5626" width="1.5" style="79"/>
    <col min="5627" max="5628" width="3" style="79" customWidth="1"/>
    <col min="5629" max="5631" width="1.5" style="79"/>
    <col min="5632" max="5632" width="0.58203125" style="79" customWidth="1"/>
    <col min="5633" max="5869" width="1.5" style="79"/>
    <col min="5870" max="5870" width="3.33203125" style="79" customWidth="1"/>
    <col min="5871" max="5874" width="1.5" style="79"/>
    <col min="5875" max="5875" width="3" style="79" customWidth="1"/>
    <col min="5876" max="5878" width="1.5" style="79"/>
    <col min="5879" max="5879" width="1.25" style="79" customWidth="1"/>
    <col min="5880" max="5880" width="1.5" style="79"/>
    <col min="5881" max="5881" width="1.08203125" style="79" customWidth="1"/>
    <col min="5882" max="5882" width="1.5" style="79"/>
    <col min="5883" max="5884" width="3" style="79" customWidth="1"/>
    <col min="5885" max="5887" width="1.5" style="79"/>
    <col min="5888" max="5888" width="0.58203125" style="79" customWidth="1"/>
    <col min="5889" max="6125" width="1.5" style="79"/>
    <col min="6126" max="6126" width="3.33203125" style="79" customWidth="1"/>
    <col min="6127" max="6130" width="1.5" style="79"/>
    <col min="6131" max="6131" width="3" style="79" customWidth="1"/>
    <col min="6132" max="6134" width="1.5" style="79"/>
    <col min="6135" max="6135" width="1.25" style="79" customWidth="1"/>
    <col min="6136" max="6136" width="1.5" style="79"/>
    <col min="6137" max="6137" width="1.08203125" style="79" customWidth="1"/>
    <col min="6138" max="6138" width="1.5" style="79"/>
    <col min="6139" max="6140" width="3" style="79" customWidth="1"/>
    <col min="6141" max="6143" width="1.5" style="79"/>
    <col min="6144" max="6144" width="0.58203125" style="79" customWidth="1"/>
    <col min="6145" max="6381" width="1.5" style="79"/>
    <col min="6382" max="6382" width="3.33203125" style="79" customWidth="1"/>
    <col min="6383" max="6386" width="1.5" style="79"/>
    <col min="6387" max="6387" width="3" style="79" customWidth="1"/>
    <col min="6388" max="6390" width="1.5" style="79"/>
    <col min="6391" max="6391" width="1.25" style="79" customWidth="1"/>
    <col min="6392" max="6392" width="1.5" style="79"/>
    <col min="6393" max="6393" width="1.08203125" style="79" customWidth="1"/>
    <col min="6394" max="6394" width="1.5" style="79"/>
    <col min="6395" max="6396" width="3" style="79" customWidth="1"/>
    <col min="6397" max="6399" width="1.5" style="79"/>
    <col min="6400" max="6400" width="0.58203125" style="79" customWidth="1"/>
    <col min="6401" max="6637" width="1.5" style="79"/>
    <col min="6638" max="6638" width="3.33203125" style="79" customWidth="1"/>
    <col min="6639" max="6642" width="1.5" style="79"/>
    <col min="6643" max="6643" width="3" style="79" customWidth="1"/>
    <col min="6644" max="6646" width="1.5" style="79"/>
    <col min="6647" max="6647" width="1.25" style="79" customWidth="1"/>
    <col min="6648" max="6648" width="1.5" style="79"/>
    <col min="6649" max="6649" width="1.08203125" style="79" customWidth="1"/>
    <col min="6650" max="6650" width="1.5" style="79"/>
    <col min="6651" max="6652" width="3" style="79" customWidth="1"/>
    <col min="6653" max="6655" width="1.5" style="79"/>
    <col min="6656" max="6656" width="0.58203125" style="79" customWidth="1"/>
    <col min="6657" max="6893" width="1.5" style="79"/>
    <col min="6894" max="6894" width="3.33203125" style="79" customWidth="1"/>
    <col min="6895" max="6898" width="1.5" style="79"/>
    <col min="6899" max="6899" width="3" style="79" customWidth="1"/>
    <col min="6900" max="6902" width="1.5" style="79"/>
    <col min="6903" max="6903" width="1.25" style="79" customWidth="1"/>
    <col min="6904" max="6904" width="1.5" style="79"/>
    <col min="6905" max="6905" width="1.08203125" style="79" customWidth="1"/>
    <col min="6906" max="6906" width="1.5" style="79"/>
    <col min="6907" max="6908" width="3" style="79" customWidth="1"/>
    <col min="6909" max="6911" width="1.5" style="79"/>
    <col min="6912" max="6912" width="0.58203125" style="79" customWidth="1"/>
    <col min="6913" max="7149" width="1.5" style="79"/>
    <col min="7150" max="7150" width="3.33203125" style="79" customWidth="1"/>
    <col min="7151" max="7154" width="1.5" style="79"/>
    <col min="7155" max="7155" width="3" style="79" customWidth="1"/>
    <col min="7156" max="7158" width="1.5" style="79"/>
    <col min="7159" max="7159" width="1.25" style="79" customWidth="1"/>
    <col min="7160" max="7160" width="1.5" style="79"/>
    <col min="7161" max="7161" width="1.08203125" style="79" customWidth="1"/>
    <col min="7162" max="7162" width="1.5" style="79"/>
    <col min="7163" max="7164" width="3" style="79" customWidth="1"/>
    <col min="7165" max="7167" width="1.5" style="79"/>
    <col min="7168" max="7168" width="0.58203125" style="79" customWidth="1"/>
    <col min="7169" max="7405" width="1.5" style="79"/>
    <col min="7406" max="7406" width="3.33203125" style="79" customWidth="1"/>
    <col min="7407" max="7410" width="1.5" style="79"/>
    <col min="7411" max="7411" width="3" style="79" customWidth="1"/>
    <col min="7412" max="7414" width="1.5" style="79"/>
    <col min="7415" max="7415" width="1.25" style="79" customWidth="1"/>
    <col min="7416" max="7416" width="1.5" style="79"/>
    <col min="7417" max="7417" width="1.08203125" style="79" customWidth="1"/>
    <col min="7418" max="7418" width="1.5" style="79"/>
    <col min="7419" max="7420" width="3" style="79" customWidth="1"/>
    <col min="7421" max="7423" width="1.5" style="79"/>
    <col min="7424" max="7424" width="0.58203125" style="79" customWidth="1"/>
    <col min="7425" max="7661" width="1.5" style="79"/>
    <col min="7662" max="7662" width="3.33203125" style="79" customWidth="1"/>
    <col min="7663" max="7666" width="1.5" style="79"/>
    <col min="7667" max="7667" width="3" style="79" customWidth="1"/>
    <col min="7668" max="7670" width="1.5" style="79"/>
    <col min="7671" max="7671" width="1.25" style="79" customWidth="1"/>
    <col min="7672" max="7672" width="1.5" style="79"/>
    <col min="7673" max="7673" width="1.08203125" style="79" customWidth="1"/>
    <col min="7674" max="7674" width="1.5" style="79"/>
    <col min="7675" max="7676" width="3" style="79" customWidth="1"/>
    <col min="7677" max="7679" width="1.5" style="79"/>
    <col min="7680" max="7680" width="0.58203125" style="79" customWidth="1"/>
    <col min="7681" max="7917" width="1.5" style="79"/>
    <col min="7918" max="7918" width="3.33203125" style="79" customWidth="1"/>
    <col min="7919" max="7922" width="1.5" style="79"/>
    <col min="7923" max="7923" width="3" style="79" customWidth="1"/>
    <col min="7924" max="7926" width="1.5" style="79"/>
    <col min="7927" max="7927" width="1.25" style="79" customWidth="1"/>
    <col min="7928" max="7928" width="1.5" style="79"/>
    <col min="7929" max="7929" width="1.08203125" style="79" customWidth="1"/>
    <col min="7930" max="7930" width="1.5" style="79"/>
    <col min="7931" max="7932" width="3" style="79" customWidth="1"/>
    <col min="7933" max="7935" width="1.5" style="79"/>
    <col min="7936" max="7936" width="0.58203125" style="79" customWidth="1"/>
    <col min="7937" max="8173" width="1.5" style="79"/>
    <col min="8174" max="8174" width="3.33203125" style="79" customWidth="1"/>
    <col min="8175" max="8178" width="1.5" style="79"/>
    <col min="8179" max="8179" width="3" style="79" customWidth="1"/>
    <col min="8180" max="8182" width="1.5" style="79"/>
    <col min="8183" max="8183" width="1.25" style="79" customWidth="1"/>
    <col min="8184" max="8184" width="1.5" style="79"/>
    <col min="8185" max="8185" width="1.08203125" style="79" customWidth="1"/>
    <col min="8186" max="8186" width="1.5" style="79"/>
    <col min="8187" max="8188" width="3" style="79" customWidth="1"/>
    <col min="8189" max="8191" width="1.5" style="79"/>
    <col min="8192" max="8192" width="0.58203125" style="79" customWidth="1"/>
    <col min="8193" max="8429" width="1.5" style="79"/>
    <col min="8430" max="8430" width="3.33203125" style="79" customWidth="1"/>
    <col min="8431" max="8434" width="1.5" style="79"/>
    <col min="8435" max="8435" width="3" style="79" customWidth="1"/>
    <col min="8436" max="8438" width="1.5" style="79"/>
    <col min="8439" max="8439" width="1.25" style="79" customWidth="1"/>
    <col min="8440" max="8440" width="1.5" style="79"/>
    <col min="8441" max="8441" width="1.08203125" style="79" customWidth="1"/>
    <col min="8442" max="8442" width="1.5" style="79"/>
    <col min="8443" max="8444" width="3" style="79" customWidth="1"/>
    <col min="8445" max="8447" width="1.5" style="79"/>
    <col min="8448" max="8448" width="0.58203125" style="79" customWidth="1"/>
    <col min="8449" max="8685" width="1.5" style="79"/>
    <col min="8686" max="8686" width="3.33203125" style="79" customWidth="1"/>
    <col min="8687" max="8690" width="1.5" style="79"/>
    <col min="8691" max="8691" width="3" style="79" customWidth="1"/>
    <col min="8692" max="8694" width="1.5" style="79"/>
    <col min="8695" max="8695" width="1.25" style="79" customWidth="1"/>
    <col min="8696" max="8696" width="1.5" style="79"/>
    <col min="8697" max="8697" width="1.08203125" style="79" customWidth="1"/>
    <col min="8698" max="8698" width="1.5" style="79"/>
    <col min="8699" max="8700" width="3" style="79" customWidth="1"/>
    <col min="8701" max="8703" width="1.5" style="79"/>
    <col min="8704" max="8704" width="0.58203125" style="79" customWidth="1"/>
    <col min="8705" max="8941" width="1.5" style="79"/>
    <col min="8942" max="8942" width="3.33203125" style="79" customWidth="1"/>
    <col min="8943" max="8946" width="1.5" style="79"/>
    <col min="8947" max="8947" width="3" style="79" customWidth="1"/>
    <col min="8948" max="8950" width="1.5" style="79"/>
    <col min="8951" max="8951" width="1.25" style="79" customWidth="1"/>
    <col min="8952" max="8952" width="1.5" style="79"/>
    <col min="8953" max="8953" width="1.08203125" style="79" customWidth="1"/>
    <col min="8954" max="8954" width="1.5" style="79"/>
    <col min="8955" max="8956" width="3" style="79" customWidth="1"/>
    <col min="8957" max="8959" width="1.5" style="79"/>
    <col min="8960" max="8960" width="0.58203125" style="79" customWidth="1"/>
    <col min="8961" max="9197" width="1.5" style="79"/>
    <col min="9198" max="9198" width="3.33203125" style="79" customWidth="1"/>
    <col min="9199" max="9202" width="1.5" style="79"/>
    <col min="9203" max="9203" width="3" style="79" customWidth="1"/>
    <col min="9204" max="9206" width="1.5" style="79"/>
    <col min="9207" max="9207" width="1.25" style="79" customWidth="1"/>
    <col min="9208" max="9208" width="1.5" style="79"/>
    <col min="9209" max="9209" width="1.08203125" style="79" customWidth="1"/>
    <col min="9210" max="9210" width="1.5" style="79"/>
    <col min="9211" max="9212" width="3" style="79" customWidth="1"/>
    <col min="9213" max="9215" width="1.5" style="79"/>
    <col min="9216" max="9216" width="0.58203125" style="79" customWidth="1"/>
    <col min="9217" max="9453" width="1.5" style="79"/>
    <col min="9454" max="9454" width="3.33203125" style="79" customWidth="1"/>
    <col min="9455" max="9458" width="1.5" style="79"/>
    <col min="9459" max="9459" width="3" style="79" customWidth="1"/>
    <col min="9460" max="9462" width="1.5" style="79"/>
    <col min="9463" max="9463" width="1.25" style="79" customWidth="1"/>
    <col min="9464" max="9464" width="1.5" style="79"/>
    <col min="9465" max="9465" width="1.08203125" style="79" customWidth="1"/>
    <col min="9466" max="9466" width="1.5" style="79"/>
    <col min="9467" max="9468" width="3" style="79" customWidth="1"/>
    <col min="9469" max="9471" width="1.5" style="79"/>
    <col min="9472" max="9472" width="0.58203125" style="79" customWidth="1"/>
    <col min="9473" max="9709" width="1.5" style="79"/>
    <col min="9710" max="9710" width="3.33203125" style="79" customWidth="1"/>
    <col min="9711" max="9714" width="1.5" style="79"/>
    <col min="9715" max="9715" width="3" style="79" customWidth="1"/>
    <col min="9716" max="9718" width="1.5" style="79"/>
    <col min="9719" max="9719" width="1.25" style="79" customWidth="1"/>
    <col min="9720" max="9720" width="1.5" style="79"/>
    <col min="9721" max="9721" width="1.08203125" style="79" customWidth="1"/>
    <col min="9722" max="9722" width="1.5" style="79"/>
    <col min="9723" max="9724" width="3" style="79" customWidth="1"/>
    <col min="9725" max="9727" width="1.5" style="79"/>
    <col min="9728" max="9728" width="0.58203125" style="79" customWidth="1"/>
    <col min="9729" max="9965" width="1.5" style="79"/>
    <col min="9966" max="9966" width="3.33203125" style="79" customWidth="1"/>
    <col min="9967" max="9970" width="1.5" style="79"/>
    <col min="9971" max="9971" width="3" style="79" customWidth="1"/>
    <col min="9972" max="9974" width="1.5" style="79"/>
    <col min="9975" max="9975" width="1.25" style="79" customWidth="1"/>
    <col min="9976" max="9976" width="1.5" style="79"/>
    <col min="9977" max="9977" width="1.08203125" style="79" customWidth="1"/>
    <col min="9978" max="9978" width="1.5" style="79"/>
    <col min="9979" max="9980" width="3" style="79" customWidth="1"/>
    <col min="9981" max="9983" width="1.5" style="79"/>
    <col min="9984" max="9984" width="0.58203125" style="79" customWidth="1"/>
    <col min="9985" max="10221" width="1.5" style="79"/>
    <col min="10222" max="10222" width="3.33203125" style="79" customWidth="1"/>
    <col min="10223" max="10226" width="1.5" style="79"/>
    <col min="10227" max="10227" width="3" style="79" customWidth="1"/>
    <col min="10228" max="10230" width="1.5" style="79"/>
    <col min="10231" max="10231" width="1.25" style="79" customWidth="1"/>
    <col min="10232" max="10232" width="1.5" style="79"/>
    <col min="10233" max="10233" width="1.08203125" style="79" customWidth="1"/>
    <col min="10234" max="10234" width="1.5" style="79"/>
    <col min="10235" max="10236" width="3" style="79" customWidth="1"/>
    <col min="10237" max="10239" width="1.5" style="79"/>
    <col min="10240" max="10240" width="0.58203125" style="79" customWidth="1"/>
    <col min="10241" max="10477" width="1.5" style="79"/>
    <col min="10478" max="10478" width="3.33203125" style="79" customWidth="1"/>
    <col min="10479" max="10482" width="1.5" style="79"/>
    <col min="10483" max="10483" width="3" style="79" customWidth="1"/>
    <col min="10484" max="10486" width="1.5" style="79"/>
    <col min="10487" max="10487" width="1.25" style="79" customWidth="1"/>
    <col min="10488" max="10488" width="1.5" style="79"/>
    <col min="10489" max="10489" width="1.08203125" style="79" customWidth="1"/>
    <col min="10490" max="10490" width="1.5" style="79"/>
    <col min="10491" max="10492" width="3" style="79" customWidth="1"/>
    <col min="10493" max="10495" width="1.5" style="79"/>
    <col min="10496" max="10496" width="0.58203125" style="79" customWidth="1"/>
    <col min="10497" max="10733" width="1.5" style="79"/>
    <col min="10734" max="10734" width="3.33203125" style="79" customWidth="1"/>
    <col min="10735" max="10738" width="1.5" style="79"/>
    <col min="10739" max="10739" width="3" style="79" customWidth="1"/>
    <col min="10740" max="10742" width="1.5" style="79"/>
    <col min="10743" max="10743" width="1.25" style="79" customWidth="1"/>
    <col min="10744" max="10744" width="1.5" style="79"/>
    <col min="10745" max="10745" width="1.08203125" style="79" customWidth="1"/>
    <col min="10746" max="10746" width="1.5" style="79"/>
    <col min="10747" max="10748" width="3" style="79" customWidth="1"/>
    <col min="10749" max="10751" width="1.5" style="79"/>
    <col min="10752" max="10752" width="0.58203125" style="79" customWidth="1"/>
    <col min="10753" max="10989" width="1.5" style="79"/>
    <col min="10990" max="10990" width="3.33203125" style="79" customWidth="1"/>
    <col min="10991" max="10994" width="1.5" style="79"/>
    <col min="10995" max="10995" width="3" style="79" customWidth="1"/>
    <col min="10996" max="10998" width="1.5" style="79"/>
    <col min="10999" max="10999" width="1.25" style="79" customWidth="1"/>
    <col min="11000" max="11000" width="1.5" style="79"/>
    <col min="11001" max="11001" width="1.08203125" style="79" customWidth="1"/>
    <col min="11002" max="11002" width="1.5" style="79"/>
    <col min="11003" max="11004" width="3" style="79" customWidth="1"/>
    <col min="11005" max="11007" width="1.5" style="79"/>
    <col min="11008" max="11008" width="0.58203125" style="79" customWidth="1"/>
    <col min="11009" max="11245" width="1.5" style="79"/>
    <col min="11246" max="11246" width="3.33203125" style="79" customWidth="1"/>
    <col min="11247" max="11250" width="1.5" style="79"/>
    <col min="11251" max="11251" width="3" style="79" customWidth="1"/>
    <col min="11252" max="11254" width="1.5" style="79"/>
    <col min="11255" max="11255" width="1.25" style="79" customWidth="1"/>
    <col min="11256" max="11256" width="1.5" style="79"/>
    <col min="11257" max="11257" width="1.08203125" style="79" customWidth="1"/>
    <col min="11258" max="11258" width="1.5" style="79"/>
    <col min="11259" max="11260" width="3" style="79" customWidth="1"/>
    <col min="11261" max="11263" width="1.5" style="79"/>
    <col min="11264" max="11264" width="0.58203125" style="79" customWidth="1"/>
    <col min="11265" max="11501" width="1.5" style="79"/>
    <col min="11502" max="11502" width="3.33203125" style="79" customWidth="1"/>
    <col min="11503" max="11506" width="1.5" style="79"/>
    <col min="11507" max="11507" width="3" style="79" customWidth="1"/>
    <col min="11508" max="11510" width="1.5" style="79"/>
    <col min="11511" max="11511" width="1.25" style="79" customWidth="1"/>
    <col min="11512" max="11512" width="1.5" style="79"/>
    <col min="11513" max="11513" width="1.08203125" style="79" customWidth="1"/>
    <col min="11514" max="11514" width="1.5" style="79"/>
    <col min="11515" max="11516" width="3" style="79" customWidth="1"/>
    <col min="11517" max="11519" width="1.5" style="79"/>
    <col min="11520" max="11520" width="0.58203125" style="79" customWidth="1"/>
    <col min="11521" max="11757" width="1.5" style="79"/>
    <col min="11758" max="11758" width="3.33203125" style="79" customWidth="1"/>
    <col min="11759" max="11762" width="1.5" style="79"/>
    <col min="11763" max="11763" width="3" style="79" customWidth="1"/>
    <col min="11764" max="11766" width="1.5" style="79"/>
    <col min="11767" max="11767" width="1.25" style="79" customWidth="1"/>
    <col min="11768" max="11768" width="1.5" style="79"/>
    <col min="11769" max="11769" width="1.08203125" style="79" customWidth="1"/>
    <col min="11770" max="11770" width="1.5" style="79"/>
    <col min="11771" max="11772" width="3" style="79" customWidth="1"/>
    <col min="11773" max="11775" width="1.5" style="79"/>
    <col min="11776" max="11776" width="0.58203125" style="79" customWidth="1"/>
    <col min="11777" max="12013" width="1.5" style="79"/>
    <col min="12014" max="12014" width="3.33203125" style="79" customWidth="1"/>
    <col min="12015" max="12018" width="1.5" style="79"/>
    <col min="12019" max="12019" width="3" style="79" customWidth="1"/>
    <col min="12020" max="12022" width="1.5" style="79"/>
    <col min="12023" max="12023" width="1.25" style="79" customWidth="1"/>
    <col min="12024" max="12024" width="1.5" style="79"/>
    <col min="12025" max="12025" width="1.08203125" style="79" customWidth="1"/>
    <col min="12026" max="12026" width="1.5" style="79"/>
    <col min="12027" max="12028" width="3" style="79" customWidth="1"/>
    <col min="12029" max="12031" width="1.5" style="79"/>
    <col min="12032" max="12032" width="0.58203125" style="79" customWidth="1"/>
    <col min="12033" max="12269" width="1.5" style="79"/>
    <col min="12270" max="12270" width="3.33203125" style="79" customWidth="1"/>
    <col min="12271" max="12274" width="1.5" style="79"/>
    <col min="12275" max="12275" width="3" style="79" customWidth="1"/>
    <col min="12276" max="12278" width="1.5" style="79"/>
    <col min="12279" max="12279" width="1.25" style="79" customWidth="1"/>
    <col min="12280" max="12280" width="1.5" style="79"/>
    <col min="12281" max="12281" width="1.08203125" style="79" customWidth="1"/>
    <col min="12282" max="12282" width="1.5" style="79"/>
    <col min="12283" max="12284" width="3" style="79" customWidth="1"/>
    <col min="12285" max="12287" width="1.5" style="79"/>
    <col min="12288" max="12288" width="0.58203125" style="79" customWidth="1"/>
    <col min="12289" max="12525" width="1.5" style="79"/>
    <col min="12526" max="12526" width="3.33203125" style="79" customWidth="1"/>
    <col min="12527" max="12530" width="1.5" style="79"/>
    <col min="12531" max="12531" width="3" style="79" customWidth="1"/>
    <col min="12532" max="12534" width="1.5" style="79"/>
    <col min="12535" max="12535" width="1.25" style="79" customWidth="1"/>
    <col min="12536" max="12536" width="1.5" style="79"/>
    <col min="12537" max="12537" width="1.08203125" style="79" customWidth="1"/>
    <col min="12538" max="12538" width="1.5" style="79"/>
    <col min="12539" max="12540" width="3" style="79" customWidth="1"/>
    <col min="12541" max="12543" width="1.5" style="79"/>
    <col min="12544" max="12544" width="0.58203125" style="79" customWidth="1"/>
    <col min="12545" max="12781" width="1.5" style="79"/>
    <col min="12782" max="12782" width="3.33203125" style="79" customWidth="1"/>
    <col min="12783" max="12786" width="1.5" style="79"/>
    <col min="12787" max="12787" width="3" style="79" customWidth="1"/>
    <col min="12788" max="12790" width="1.5" style="79"/>
    <col min="12791" max="12791" width="1.25" style="79" customWidth="1"/>
    <col min="12792" max="12792" width="1.5" style="79"/>
    <col min="12793" max="12793" width="1.08203125" style="79" customWidth="1"/>
    <col min="12794" max="12794" width="1.5" style="79"/>
    <col min="12795" max="12796" width="3" style="79" customWidth="1"/>
    <col min="12797" max="12799" width="1.5" style="79"/>
    <col min="12800" max="12800" width="0.58203125" style="79" customWidth="1"/>
    <col min="12801" max="13037" width="1.5" style="79"/>
    <col min="13038" max="13038" width="3.33203125" style="79" customWidth="1"/>
    <col min="13039" max="13042" width="1.5" style="79"/>
    <col min="13043" max="13043" width="3" style="79" customWidth="1"/>
    <col min="13044" max="13046" width="1.5" style="79"/>
    <col min="13047" max="13047" width="1.25" style="79" customWidth="1"/>
    <col min="13048" max="13048" width="1.5" style="79"/>
    <col min="13049" max="13049" width="1.08203125" style="79" customWidth="1"/>
    <col min="13050" max="13050" width="1.5" style="79"/>
    <col min="13051" max="13052" width="3" style="79" customWidth="1"/>
    <col min="13053" max="13055" width="1.5" style="79"/>
    <col min="13056" max="13056" width="0.58203125" style="79" customWidth="1"/>
    <col min="13057" max="13293" width="1.5" style="79"/>
    <col min="13294" max="13294" width="3.33203125" style="79" customWidth="1"/>
    <col min="13295" max="13298" width="1.5" style="79"/>
    <col min="13299" max="13299" width="3" style="79" customWidth="1"/>
    <col min="13300" max="13302" width="1.5" style="79"/>
    <col min="13303" max="13303" width="1.25" style="79" customWidth="1"/>
    <col min="13304" max="13304" width="1.5" style="79"/>
    <col min="13305" max="13305" width="1.08203125" style="79" customWidth="1"/>
    <col min="13306" max="13306" width="1.5" style="79"/>
    <col min="13307" max="13308" width="3" style="79" customWidth="1"/>
    <col min="13309" max="13311" width="1.5" style="79"/>
    <col min="13312" max="13312" width="0.58203125" style="79" customWidth="1"/>
    <col min="13313" max="13549" width="1.5" style="79"/>
    <col min="13550" max="13550" width="3.33203125" style="79" customWidth="1"/>
    <col min="13551" max="13554" width="1.5" style="79"/>
    <col min="13555" max="13555" width="3" style="79" customWidth="1"/>
    <col min="13556" max="13558" width="1.5" style="79"/>
    <col min="13559" max="13559" width="1.25" style="79" customWidth="1"/>
    <col min="13560" max="13560" width="1.5" style="79"/>
    <col min="13561" max="13561" width="1.08203125" style="79" customWidth="1"/>
    <col min="13562" max="13562" width="1.5" style="79"/>
    <col min="13563" max="13564" width="3" style="79" customWidth="1"/>
    <col min="13565" max="13567" width="1.5" style="79"/>
    <col min="13568" max="13568" width="0.58203125" style="79" customWidth="1"/>
    <col min="13569" max="13805" width="1.5" style="79"/>
    <col min="13806" max="13806" width="3.33203125" style="79" customWidth="1"/>
    <col min="13807" max="13810" width="1.5" style="79"/>
    <col min="13811" max="13811" width="3" style="79" customWidth="1"/>
    <col min="13812" max="13814" width="1.5" style="79"/>
    <col min="13815" max="13815" width="1.25" style="79" customWidth="1"/>
    <col min="13816" max="13816" width="1.5" style="79"/>
    <col min="13817" max="13817" width="1.08203125" style="79" customWidth="1"/>
    <col min="13818" max="13818" width="1.5" style="79"/>
    <col min="13819" max="13820" width="3" style="79" customWidth="1"/>
    <col min="13821" max="13823" width="1.5" style="79"/>
    <col min="13824" max="13824" width="0.58203125" style="79" customWidth="1"/>
    <col min="13825" max="14061" width="1.5" style="79"/>
    <col min="14062" max="14062" width="3.33203125" style="79" customWidth="1"/>
    <col min="14063" max="14066" width="1.5" style="79"/>
    <col min="14067" max="14067" width="3" style="79" customWidth="1"/>
    <col min="14068" max="14070" width="1.5" style="79"/>
    <col min="14071" max="14071" width="1.25" style="79" customWidth="1"/>
    <col min="14072" max="14072" width="1.5" style="79"/>
    <col min="14073" max="14073" width="1.08203125" style="79" customWidth="1"/>
    <col min="14074" max="14074" width="1.5" style="79"/>
    <col min="14075" max="14076" width="3" style="79" customWidth="1"/>
    <col min="14077" max="14079" width="1.5" style="79"/>
    <col min="14080" max="14080" width="0.58203125" style="79" customWidth="1"/>
    <col min="14081" max="14317" width="1.5" style="79"/>
    <col min="14318" max="14318" width="3.33203125" style="79" customWidth="1"/>
    <col min="14319" max="14322" width="1.5" style="79"/>
    <col min="14323" max="14323" width="3" style="79" customWidth="1"/>
    <col min="14324" max="14326" width="1.5" style="79"/>
    <col min="14327" max="14327" width="1.25" style="79" customWidth="1"/>
    <col min="14328" max="14328" width="1.5" style="79"/>
    <col min="14329" max="14329" width="1.08203125" style="79" customWidth="1"/>
    <col min="14330" max="14330" width="1.5" style="79"/>
    <col min="14331" max="14332" width="3" style="79" customWidth="1"/>
    <col min="14333" max="14335" width="1.5" style="79"/>
    <col min="14336" max="14336" width="0.58203125" style="79" customWidth="1"/>
    <col min="14337" max="14573" width="1.5" style="79"/>
    <col min="14574" max="14574" width="3.33203125" style="79" customWidth="1"/>
    <col min="14575" max="14578" width="1.5" style="79"/>
    <col min="14579" max="14579" width="3" style="79" customWidth="1"/>
    <col min="14580" max="14582" width="1.5" style="79"/>
    <col min="14583" max="14583" width="1.25" style="79" customWidth="1"/>
    <col min="14584" max="14584" width="1.5" style="79"/>
    <col min="14585" max="14585" width="1.08203125" style="79" customWidth="1"/>
    <col min="14586" max="14586" width="1.5" style="79"/>
    <col min="14587" max="14588" width="3" style="79" customWidth="1"/>
    <col min="14589" max="14591" width="1.5" style="79"/>
    <col min="14592" max="14592" width="0.58203125" style="79" customWidth="1"/>
    <col min="14593" max="14829" width="1.5" style="79"/>
    <col min="14830" max="14830" width="3.33203125" style="79" customWidth="1"/>
    <col min="14831" max="14834" width="1.5" style="79"/>
    <col min="14835" max="14835" width="3" style="79" customWidth="1"/>
    <col min="14836" max="14838" width="1.5" style="79"/>
    <col min="14839" max="14839" width="1.25" style="79" customWidth="1"/>
    <col min="14840" max="14840" width="1.5" style="79"/>
    <col min="14841" max="14841" width="1.08203125" style="79" customWidth="1"/>
    <col min="14842" max="14842" width="1.5" style="79"/>
    <col min="14843" max="14844" width="3" style="79" customWidth="1"/>
    <col min="14845" max="14847" width="1.5" style="79"/>
    <col min="14848" max="14848" width="0.58203125" style="79" customWidth="1"/>
    <col min="14849" max="15085" width="1.5" style="79"/>
    <col min="15086" max="15086" width="3.33203125" style="79" customWidth="1"/>
    <col min="15087" max="15090" width="1.5" style="79"/>
    <col min="15091" max="15091" width="3" style="79" customWidth="1"/>
    <col min="15092" max="15094" width="1.5" style="79"/>
    <col min="15095" max="15095" width="1.25" style="79" customWidth="1"/>
    <col min="15096" max="15096" width="1.5" style="79"/>
    <col min="15097" max="15097" width="1.08203125" style="79" customWidth="1"/>
    <col min="15098" max="15098" width="1.5" style="79"/>
    <col min="15099" max="15100" width="3" style="79" customWidth="1"/>
    <col min="15101" max="15103" width="1.5" style="79"/>
    <col min="15104" max="15104" width="0.58203125" style="79" customWidth="1"/>
    <col min="15105" max="15341" width="1.5" style="79"/>
    <col min="15342" max="15342" width="3.33203125" style="79" customWidth="1"/>
    <col min="15343" max="15346" width="1.5" style="79"/>
    <col min="15347" max="15347" width="3" style="79" customWidth="1"/>
    <col min="15348" max="15350" width="1.5" style="79"/>
    <col min="15351" max="15351" width="1.25" style="79" customWidth="1"/>
    <col min="15352" max="15352" width="1.5" style="79"/>
    <col min="15353" max="15353" width="1.08203125" style="79" customWidth="1"/>
    <col min="15354" max="15354" width="1.5" style="79"/>
    <col min="15355" max="15356" width="3" style="79" customWidth="1"/>
    <col min="15357" max="15359" width="1.5" style="79"/>
    <col min="15360" max="15360" width="0.58203125" style="79" customWidth="1"/>
    <col min="15361" max="15597" width="1.5" style="79"/>
    <col min="15598" max="15598" width="3.33203125" style="79" customWidth="1"/>
    <col min="15599" max="15602" width="1.5" style="79"/>
    <col min="15603" max="15603" width="3" style="79" customWidth="1"/>
    <col min="15604" max="15606" width="1.5" style="79"/>
    <col min="15607" max="15607" width="1.25" style="79" customWidth="1"/>
    <col min="15608" max="15608" width="1.5" style="79"/>
    <col min="15609" max="15609" width="1.08203125" style="79" customWidth="1"/>
    <col min="15610" max="15610" width="1.5" style="79"/>
    <col min="15611" max="15612" width="3" style="79" customWidth="1"/>
    <col min="15613" max="15615" width="1.5" style="79"/>
    <col min="15616" max="15616" width="0.58203125" style="79" customWidth="1"/>
    <col min="15617" max="15853" width="1.5" style="79"/>
    <col min="15854" max="15854" width="3.33203125" style="79" customWidth="1"/>
    <col min="15855" max="15858" width="1.5" style="79"/>
    <col min="15859" max="15859" width="3" style="79" customWidth="1"/>
    <col min="15860" max="15862" width="1.5" style="79"/>
    <col min="15863" max="15863" width="1.25" style="79" customWidth="1"/>
    <col min="15864" max="15864" width="1.5" style="79"/>
    <col min="15865" max="15865" width="1.08203125" style="79" customWidth="1"/>
    <col min="15866" max="15866" width="1.5" style="79"/>
    <col min="15867" max="15868" width="3" style="79" customWidth="1"/>
    <col min="15869" max="15871" width="1.5" style="79"/>
    <col min="15872" max="15872" width="0.58203125" style="79" customWidth="1"/>
    <col min="15873" max="16109" width="1.5" style="79"/>
    <col min="16110" max="16110" width="3.33203125" style="79" customWidth="1"/>
    <col min="16111" max="16114" width="1.5" style="79"/>
    <col min="16115" max="16115" width="3" style="79" customWidth="1"/>
    <col min="16116" max="16118" width="1.5" style="79"/>
    <col min="16119" max="16119" width="1.25" style="79" customWidth="1"/>
    <col min="16120" max="16120" width="1.5" style="79"/>
    <col min="16121" max="16121" width="1.08203125" style="79" customWidth="1"/>
    <col min="16122" max="16122" width="1.5" style="79"/>
    <col min="16123" max="16124" width="3" style="79" customWidth="1"/>
    <col min="16125" max="16127" width="1.5" style="79"/>
    <col min="16128" max="16128" width="0.58203125" style="79" customWidth="1"/>
    <col min="16129" max="16384" width="1.5" style="79"/>
  </cols>
  <sheetData>
    <row r="1" spans="1:105" ht="15.75" customHeight="1" x14ac:dyDescent="0.55000000000000004">
      <c r="A1" s="162" t="s">
        <v>323</v>
      </c>
      <c r="B1" s="163"/>
      <c r="C1" s="163"/>
      <c r="D1" s="163"/>
      <c r="E1" s="163"/>
      <c r="F1" s="163"/>
      <c r="G1" s="163"/>
      <c r="H1" s="163"/>
      <c r="I1" s="163"/>
      <c r="J1" s="163"/>
      <c r="K1" s="163"/>
      <c r="L1" s="163"/>
      <c r="M1" s="163"/>
      <c r="N1" s="163"/>
      <c r="O1" s="163"/>
      <c r="P1" s="163"/>
      <c r="Q1" s="81"/>
    </row>
    <row r="2" spans="1:105" s="82" customFormat="1" ht="27" customHeight="1" x14ac:dyDescent="0.55000000000000004">
      <c r="A2" s="164" t="s">
        <v>322</v>
      </c>
      <c r="B2" s="165"/>
      <c r="C2" s="166"/>
      <c r="D2" s="166"/>
      <c r="E2" s="166"/>
      <c r="F2" s="166"/>
      <c r="G2" s="166"/>
      <c r="H2" s="166"/>
      <c r="I2" s="166"/>
      <c r="J2" s="166"/>
      <c r="K2" s="166"/>
      <c r="L2" s="166"/>
      <c r="M2" s="166"/>
      <c r="N2" s="166"/>
      <c r="O2" s="166"/>
      <c r="P2" s="166"/>
      <c r="Q2" s="86"/>
      <c r="R2" s="83"/>
      <c r="S2" s="83"/>
      <c r="T2" s="83"/>
      <c r="U2" s="83"/>
      <c r="V2" s="83"/>
      <c r="W2" s="83"/>
      <c r="X2" s="83"/>
      <c r="Y2" s="83"/>
      <c r="Z2" s="83"/>
      <c r="AA2" s="83"/>
      <c r="AB2" s="83"/>
      <c r="AC2" s="83"/>
      <c r="AD2" s="83"/>
      <c r="AE2" s="83"/>
      <c r="AF2" s="83"/>
    </row>
    <row r="3" spans="1:105" s="82" customFormat="1" ht="27" customHeight="1" x14ac:dyDescent="0.55000000000000004">
      <c r="A3" s="167"/>
      <c r="B3" s="167"/>
      <c r="C3" s="167"/>
      <c r="D3" s="167"/>
      <c r="E3" s="335" t="s">
        <v>321</v>
      </c>
      <c r="F3" s="335"/>
      <c r="G3" s="335"/>
      <c r="H3" s="335"/>
      <c r="I3" s="335"/>
      <c r="J3" s="335"/>
      <c r="K3" s="168" t="s">
        <v>320</v>
      </c>
      <c r="L3" s="169" t="str">
        <f>IF(ISBLANK('実績報告書（様式第10-1号）'!AA14),"　　　 ",IF('実績報告書（様式第10-1号）'!AA14="　　　 ","　　　 ",IF('実績報告書（様式第10-1号）'!AA14="　１　","　１　",IF('実績報告書（様式第10-1号）'!AA14="　２　","　２　",IF('実績報告書（様式第10-1号）'!AA14="　３　","　３　","")))))</f>
        <v xml:space="preserve">　　　 </v>
      </c>
      <c r="M3" s="170" t="s">
        <v>319</v>
      </c>
      <c r="N3" s="167"/>
      <c r="O3" s="167"/>
      <c r="P3" s="167"/>
      <c r="Q3" s="85"/>
      <c r="R3" s="83"/>
      <c r="S3" s="83"/>
      <c r="T3" s="83"/>
      <c r="U3" s="83"/>
      <c r="V3" s="83"/>
      <c r="W3" s="83"/>
      <c r="X3" s="83"/>
      <c r="Y3" s="83"/>
      <c r="Z3" s="83"/>
      <c r="AA3" s="83"/>
      <c r="AB3" s="83"/>
      <c r="AC3" s="83"/>
      <c r="AD3" s="83"/>
      <c r="AE3" s="83"/>
      <c r="AF3" s="83"/>
    </row>
    <row r="4" spans="1:105" s="82" customFormat="1" ht="9" customHeight="1" x14ac:dyDescent="0.55000000000000004">
      <c r="A4" s="171"/>
      <c r="B4" s="172"/>
      <c r="C4" s="166"/>
      <c r="D4" s="166"/>
      <c r="E4" s="166"/>
      <c r="F4" s="166"/>
      <c r="G4" s="166"/>
      <c r="H4" s="166"/>
      <c r="I4" s="166"/>
      <c r="J4" s="166"/>
      <c r="K4" s="166"/>
      <c r="L4" s="166"/>
      <c r="M4" s="166"/>
      <c r="N4" s="166"/>
      <c r="O4" s="166"/>
      <c r="P4" s="166"/>
      <c r="Q4" s="83"/>
      <c r="R4" s="83"/>
      <c r="S4" s="83"/>
      <c r="T4" s="83"/>
      <c r="U4" s="83"/>
      <c r="V4" s="83"/>
      <c r="W4" s="83"/>
      <c r="X4" s="83"/>
      <c r="Y4" s="83"/>
      <c r="Z4" s="83"/>
      <c r="AA4" s="83"/>
      <c r="AB4" s="83"/>
      <c r="AC4" s="83"/>
      <c r="AD4" s="83"/>
      <c r="AE4" s="83"/>
      <c r="AF4" s="83"/>
    </row>
    <row r="5" spans="1:105" s="82" customFormat="1" ht="20.25" customHeight="1" x14ac:dyDescent="0.55000000000000004">
      <c r="A5" s="171"/>
      <c r="B5" s="173" t="s">
        <v>219</v>
      </c>
      <c r="C5" s="174"/>
      <c r="D5" s="174"/>
      <c r="E5" s="174"/>
      <c r="F5" s="174"/>
      <c r="G5" s="174"/>
      <c r="H5" s="174"/>
      <c r="I5" s="174"/>
      <c r="J5" s="174"/>
      <c r="K5" s="174"/>
      <c r="L5" s="174"/>
      <c r="M5" s="175"/>
      <c r="N5" s="175"/>
      <c r="O5" s="175"/>
      <c r="P5" s="175"/>
      <c r="Q5" s="84"/>
      <c r="R5" s="83"/>
      <c r="S5" s="83"/>
      <c r="T5" s="83"/>
      <c r="U5" s="83"/>
      <c r="V5" s="83"/>
      <c r="W5" s="83"/>
      <c r="X5" s="83"/>
      <c r="Y5" s="83"/>
      <c r="Z5" s="83"/>
      <c r="AA5" s="83"/>
      <c r="AB5" s="83"/>
      <c r="AC5" s="83"/>
      <c r="AD5" s="83"/>
      <c r="AE5" s="83"/>
      <c r="AF5" s="83"/>
    </row>
    <row r="6" spans="1:105" ht="37.5" customHeight="1" x14ac:dyDescent="0.55000000000000004">
      <c r="A6" s="176"/>
      <c r="B6" s="336">
        <f>'実績報告書（様式第10-1号）'!AF8</f>
        <v>0</v>
      </c>
      <c r="C6" s="337"/>
      <c r="D6" s="337"/>
      <c r="E6" s="337"/>
      <c r="F6" s="337"/>
      <c r="G6" s="337"/>
      <c r="H6" s="337"/>
      <c r="I6" s="337"/>
      <c r="J6" s="337"/>
      <c r="K6" s="337"/>
      <c r="L6" s="337"/>
      <c r="M6" s="337"/>
      <c r="N6" s="337"/>
      <c r="O6" s="337"/>
      <c r="P6" s="338"/>
    </row>
    <row r="7" spans="1:105" ht="14.25" customHeight="1" x14ac:dyDescent="0.55000000000000004">
      <c r="A7" s="176"/>
      <c r="B7" s="177"/>
      <c r="C7" s="177"/>
      <c r="D7" s="177"/>
      <c r="E7" s="177"/>
      <c r="F7" s="177"/>
      <c r="G7" s="177"/>
      <c r="H7" s="177"/>
      <c r="I7" s="177"/>
      <c r="J7" s="177"/>
      <c r="K7" s="177"/>
      <c r="L7" s="177"/>
      <c r="M7" s="177"/>
      <c r="N7" s="177"/>
      <c r="O7" s="177"/>
      <c r="P7" s="177"/>
    </row>
    <row r="8" spans="1:105" s="82" customFormat="1" ht="20.25" customHeight="1" x14ac:dyDescent="0.55000000000000004">
      <c r="A8" s="171"/>
      <c r="B8" s="173" t="s">
        <v>318</v>
      </c>
      <c r="C8" s="166"/>
      <c r="D8" s="166"/>
      <c r="E8" s="166"/>
      <c r="F8" s="166"/>
      <c r="G8" s="166"/>
      <c r="H8" s="166"/>
      <c r="I8" s="166"/>
      <c r="J8" s="166"/>
      <c r="K8" s="166"/>
      <c r="L8" s="166"/>
      <c r="M8" s="166"/>
      <c r="N8" s="166"/>
      <c r="O8" s="166"/>
      <c r="P8" s="166"/>
      <c r="Q8" s="84"/>
      <c r="R8" s="83"/>
      <c r="S8" s="83"/>
      <c r="T8" s="83"/>
      <c r="U8" s="83"/>
      <c r="V8" s="83"/>
      <c r="W8" s="83"/>
      <c r="X8" s="83"/>
      <c r="Y8" s="83"/>
      <c r="Z8" s="83"/>
      <c r="AA8" s="83"/>
      <c r="AB8" s="83"/>
      <c r="AC8" s="83"/>
      <c r="AD8" s="83"/>
      <c r="AE8" s="83"/>
      <c r="AF8" s="83"/>
      <c r="DA8" s="83"/>
    </row>
    <row r="9" spans="1:105" s="82" customFormat="1" ht="14.25" customHeight="1" x14ac:dyDescent="0.45">
      <c r="A9" s="171"/>
      <c r="B9" s="178"/>
      <c r="C9" s="179" t="s">
        <v>317</v>
      </c>
      <c r="D9" s="180"/>
      <c r="E9" s="180"/>
      <c r="F9" s="180"/>
      <c r="G9" s="180"/>
      <c r="H9" s="180"/>
      <c r="I9" s="180"/>
      <c r="J9" s="180"/>
      <c r="K9" s="180"/>
      <c r="L9" s="180"/>
      <c r="M9" s="180"/>
      <c r="N9" s="180"/>
      <c r="O9" s="180"/>
      <c r="P9" s="181"/>
      <c r="Q9" s="84"/>
      <c r="R9" s="83"/>
      <c r="S9" s="83"/>
      <c r="T9" s="83"/>
      <c r="U9" s="83"/>
      <c r="V9" s="83"/>
      <c r="W9" s="83"/>
      <c r="X9" s="83"/>
      <c r="Y9" s="83"/>
      <c r="Z9" s="83"/>
      <c r="AA9" s="83"/>
      <c r="AB9" s="83"/>
      <c r="AC9" s="83"/>
      <c r="AD9" s="83"/>
      <c r="AE9" s="83"/>
      <c r="AF9" s="83"/>
    </row>
    <row r="10" spans="1:105" s="82" customFormat="1" ht="37.5" customHeight="1" x14ac:dyDescent="0.55000000000000004">
      <c r="A10" s="171"/>
      <c r="B10" s="182"/>
      <c r="C10" s="183" t="s">
        <v>316</v>
      </c>
      <c r="D10" s="184">
        <f>'実績報告書（様式第10-1号）'!F36</f>
        <v>0</v>
      </c>
      <c r="E10" s="185" t="s">
        <v>314</v>
      </c>
      <c r="F10" s="184">
        <f>'実績報告書（様式第10-1号）'!J36</f>
        <v>0</v>
      </c>
      <c r="G10" s="185" t="s">
        <v>313</v>
      </c>
      <c r="H10" s="184">
        <f>'実績報告書（様式第10-1号）'!N36</f>
        <v>0</v>
      </c>
      <c r="I10" s="185" t="s">
        <v>315</v>
      </c>
      <c r="J10" s="184">
        <f>'実績報告書（様式第10-1号）'!X36</f>
        <v>0</v>
      </c>
      <c r="K10" s="185" t="s">
        <v>314</v>
      </c>
      <c r="L10" s="184">
        <f>'実績報告書（様式第10-1号）'!AB36</f>
        <v>0</v>
      </c>
      <c r="M10" s="185" t="s">
        <v>313</v>
      </c>
      <c r="N10" s="184">
        <f>'実績報告書（様式第10-1号）'!AF36</f>
        <v>0</v>
      </c>
      <c r="O10" s="185" t="s">
        <v>312</v>
      </c>
      <c r="P10" s="186"/>
      <c r="Q10" s="83"/>
      <c r="R10" s="83"/>
      <c r="S10" s="83"/>
      <c r="T10" s="83"/>
      <c r="U10" s="83"/>
      <c r="V10" s="83"/>
      <c r="W10" s="83"/>
      <c r="X10" s="83"/>
      <c r="Y10" s="83"/>
      <c r="Z10" s="83"/>
      <c r="AA10" s="83"/>
      <c r="AB10" s="83"/>
      <c r="AC10" s="83"/>
      <c r="AD10" s="83"/>
      <c r="AE10" s="83"/>
      <c r="AF10" s="83"/>
    </row>
    <row r="11" spans="1:105" s="82" customFormat="1" ht="17.25" customHeight="1" x14ac:dyDescent="0.55000000000000004">
      <c r="A11" s="171"/>
      <c r="B11" s="187"/>
      <c r="C11" s="188"/>
      <c r="D11" s="189"/>
      <c r="E11" s="187"/>
      <c r="F11" s="189"/>
      <c r="G11" s="187"/>
      <c r="H11" s="189"/>
      <c r="I11" s="187"/>
      <c r="J11" s="189"/>
      <c r="K11" s="187"/>
      <c r="L11" s="189"/>
      <c r="M11" s="187"/>
      <c r="N11" s="189"/>
      <c r="O11" s="187"/>
      <c r="P11" s="187"/>
      <c r="Q11" s="83"/>
      <c r="R11" s="83"/>
      <c r="S11" s="83"/>
      <c r="T11" s="83"/>
      <c r="U11" s="83"/>
      <c r="V11" s="83"/>
      <c r="W11" s="83"/>
      <c r="X11" s="83"/>
      <c r="Y11" s="83"/>
      <c r="Z11" s="83"/>
      <c r="AA11" s="83"/>
      <c r="AB11" s="83"/>
      <c r="AC11" s="83"/>
      <c r="AD11" s="83"/>
      <c r="AE11" s="83"/>
      <c r="AF11" s="83"/>
    </row>
    <row r="12" spans="1:105" ht="20.25" customHeight="1" x14ac:dyDescent="0.55000000000000004">
      <c r="A12" s="187"/>
      <c r="B12" s="173" t="s">
        <v>311</v>
      </c>
      <c r="C12" s="190"/>
      <c r="D12" s="190"/>
      <c r="E12" s="190"/>
      <c r="F12" s="190"/>
      <c r="G12" s="190"/>
      <c r="H12" s="190"/>
      <c r="I12" s="190"/>
      <c r="J12" s="190"/>
      <c r="K12" s="190"/>
      <c r="L12" s="190"/>
      <c r="M12" s="190"/>
      <c r="N12" s="190"/>
      <c r="O12" s="187"/>
      <c r="P12" s="187"/>
      <c r="Q12" s="81"/>
    </row>
    <row r="13" spans="1:105" ht="52.5" customHeight="1" x14ac:dyDescent="0.55000000000000004">
      <c r="A13" s="187"/>
      <c r="B13" s="191"/>
      <c r="C13" s="192" t="s">
        <v>310</v>
      </c>
      <c r="D13" s="193"/>
      <c r="E13" s="194"/>
      <c r="F13" s="195" t="s">
        <v>309</v>
      </c>
      <c r="G13" s="196"/>
      <c r="H13" s="197"/>
      <c r="I13" s="339" t="s">
        <v>308</v>
      </c>
      <c r="J13" s="340"/>
      <c r="K13" s="341"/>
      <c r="L13" s="198" t="s">
        <v>307</v>
      </c>
      <c r="M13" s="199"/>
      <c r="N13" s="200"/>
      <c r="O13" s="195" t="s">
        <v>306</v>
      </c>
      <c r="P13" s="197"/>
      <c r="Q13" s="81"/>
    </row>
    <row r="14" spans="1:105" ht="39" customHeight="1" x14ac:dyDescent="0.55000000000000004">
      <c r="A14" s="187"/>
      <c r="B14" s="201">
        <v>1</v>
      </c>
      <c r="C14" s="202" t="s">
        <v>305</v>
      </c>
      <c r="D14" s="203"/>
      <c r="E14" s="203"/>
      <c r="F14" s="330">
        <f>'経費明細(精算書内訳)(様式第10-1号別紙)'!K128</f>
        <v>0</v>
      </c>
      <c r="G14" s="331"/>
      <c r="H14" s="332"/>
      <c r="I14" s="330">
        <f>'経費明細(精算書内訳)(様式第10-1号別紙)'!K129</f>
        <v>0</v>
      </c>
      <c r="J14" s="331"/>
      <c r="K14" s="332"/>
      <c r="L14" s="330">
        <f>'経費明細(精算書内訳)(様式第10-1号別紙)'!K130</f>
        <v>0</v>
      </c>
      <c r="M14" s="331"/>
      <c r="N14" s="332"/>
      <c r="O14" s="330">
        <f>'経費明細(精算書内訳)(様式第10-1号別紙)'!K131</f>
        <v>0</v>
      </c>
      <c r="P14" s="332"/>
      <c r="Q14" s="81"/>
    </row>
    <row r="15" spans="1:105" ht="39" customHeight="1" x14ac:dyDescent="0.55000000000000004">
      <c r="A15" s="187"/>
      <c r="B15" s="201">
        <v>2</v>
      </c>
      <c r="C15" s="327" t="s">
        <v>304</v>
      </c>
      <c r="D15" s="328"/>
      <c r="E15" s="329"/>
      <c r="F15" s="330">
        <f>'経費明細(精算書内訳)(様式第10-1号別紙)'!K217</f>
        <v>0</v>
      </c>
      <c r="G15" s="331"/>
      <c r="H15" s="332"/>
      <c r="I15" s="330">
        <f>'経費明細(精算書内訳)(様式第10-1号別紙)'!K218</f>
        <v>0</v>
      </c>
      <c r="J15" s="331"/>
      <c r="K15" s="332"/>
      <c r="L15" s="330">
        <f>'経費明細(精算書内訳)(様式第10-1号別紙)'!K219</f>
        <v>0</v>
      </c>
      <c r="M15" s="331"/>
      <c r="N15" s="332"/>
      <c r="O15" s="330">
        <f>'経費明細(精算書内訳)(様式第10-1号別紙)'!K220</f>
        <v>0</v>
      </c>
      <c r="P15" s="332"/>
      <c r="Q15" s="81"/>
    </row>
    <row r="16" spans="1:105" ht="39" customHeight="1" thickBot="1" x14ac:dyDescent="0.6">
      <c r="A16" s="187"/>
      <c r="B16" s="201">
        <v>3</v>
      </c>
      <c r="C16" s="327" t="s">
        <v>303</v>
      </c>
      <c r="D16" s="328"/>
      <c r="E16" s="329"/>
      <c r="F16" s="330">
        <f>'経費明細(精算書内訳)(様式第10-1号別紙)'!K306</f>
        <v>0</v>
      </c>
      <c r="G16" s="331"/>
      <c r="H16" s="332"/>
      <c r="I16" s="330">
        <f>'経費明細(精算書内訳)(様式第10-1号別紙)'!K307</f>
        <v>0</v>
      </c>
      <c r="J16" s="331"/>
      <c r="K16" s="332"/>
      <c r="L16" s="330">
        <f>'経費明細(精算書内訳)(様式第10-1号別紙)'!K308</f>
        <v>0</v>
      </c>
      <c r="M16" s="331"/>
      <c r="N16" s="332"/>
      <c r="O16" s="333">
        <f>'経費明細(精算書内訳)(様式第10-1号別紙)'!K309</f>
        <v>0</v>
      </c>
      <c r="P16" s="334"/>
      <c r="Q16" s="81"/>
    </row>
    <row r="17" spans="1:17" ht="39" customHeight="1" thickBot="1" x14ac:dyDescent="0.6">
      <c r="A17" s="187"/>
      <c r="B17" s="204"/>
      <c r="C17" s="324"/>
      <c r="D17" s="324"/>
      <c r="E17" s="324"/>
      <c r="F17" s="205"/>
      <c r="G17" s="205"/>
      <c r="H17" s="205"/>
      <c r="I17" s="205"/>
      <c r="J17" s="205"/>
      <c r="K17" s="205"/>
      <c r="L17" s="205"/>
      <c r="M17" s="206" t="s">
        <v>302</v>
      </c>
      <c r="N17" s="205"/>
      <c r="O17" s="325">
        <f>'経費明細(精算書内訳)(様式第10-1号別紙)'!K311</f>
        <v>0</v>
      </c>
      <c r="P17" s="326"/>
      <c r="Q17" s="81"/>
    </row>
    <row r="18" spans="1:17" ht="18" customHeight="1" x14ac:dyDescent="0.55000000000000004">
      <c r="A18" s="187"/>
      <c r="B18" s="187"/>
      <c r="C18" s="187"/>
      <c r="D18" s="187"/>
      <c r="E18" s="187"/>
      <c r="F18" s="187"/>
      <c r="G18" s="187"/>
      <c r="H18" s="187"/>
      <c r="I18" s="187"/>
      <c r="J18" s="187"/>
      <c r="K18" s="187"/>
      <c r="L18" s="187"/>
      <c r="M18" s="187"/>
      <c r="N18" s="187"/>
      <c r="O18" s="187"/>
      <c r="P18" s="187"/>
      <c r="Q18" s="81"/>
    </row>
    <row r="19" spans="1:17" ht="18" customHeight="1" x14ac:dyDescent="0.55000000000000004">
      <c r="A19" s="187"/>
      <c r="B19" s="187"/>
      <c r="C19" s="187"/>
      <c r="D19" s="187"/>
      <c r="E19" s="187"/>
      <c r="F19" s="187"/>
      <c r="G19" s="187"/>
      <c r="H19" s="187"/>
      <c r="I19" s="187"/>
      <c r="J19" s="187"/>
      <c r="K19" s="187"/>
      <c r="L19" s="187"/>
      <c r="M19" s="187"/>
      <c r="N19" s="187"/>
      <c r="O19" s="187"/>
      <c r="P19" s="187"/>
    </row>
    <row r="20" spans="1:17" ht="21.75" customHeight="1" x14ac:dyDescent="0.55000000000000004">
      <c r="A20" s="187"/>
      <c r="B20" s="187"/>
      <c r="C20" s="187"/>
      <c r="D20" s="187"/>
      <c r="E20" s="187"/>
      <c r="F20" s="187"/>
      <c r="G20" s="187"/>
      <c r="H20" s="187"/>
      <c r="I20" s="187"/>
      <c r="J20" s="187"/>
      <c r="K20" s="187"/>
      <c r="L20" s="187"/>
      <c r="M20" s="187"/>
      <c r="N20" s="187"/>
      <c r="O20" s="187"/>
      <c r="P20" s="187"/>
    </row>
    <row r="21" spans="1:17" ht="18" customHeight="1" x14ac:dyDescent="0.55000000000000004">
      <c r="A21" s="187"/>
      <c r="B21" s="187"/>
      <c r="C21" s="187"/>
      <c r="D21" s="187"/>
      <c r="E21" s="187"/>
      <c r="F21" s="187"/>
      <c r="G21" s="187"/>
      <c r="H21" s="187"/>
      <c r="I21" s="187"/>
      <c r="J21" s="187"/>
      <c r="K21" s="187"/>
      <c r="L21" s="187"/>
      <c r="M21" s="187"/>
      <c r="N21" s="187"/>
      <c r="O21" s="187"/>
      <c r="P21" s="187"/>
    </row>
    <row r="22" spans="1:17" ht="18" customHeight="1" x14ac:dyDescent="0.55000000000000004">
      <c r="A22" s="187"/>
      <c r="B22" s="187"/>
      <c r="C22" s="187"/>
      <c r="D22" s="187"/>
      <c r="E22" s="187"/>
      <c r="F22" s="187"/>
      <c r="G22" s="187"/>
      <c r="H22" s="187"/>
      <c r="I22" s="187"/>
      <c r="J22" s="187"/>
      <c r="K22" s="187"/>
      <c r="L22" s="187"/>
      <c r="M22" s="187"/>
      <c r="N22" s="187"/>
      <c r="O22" s="187"/>
      <c r="P22" s="187"/>
    </row>
    <row r="23" spans="1:17" ht="18" customHeight="1" x14ac:dyDescent="0.55000000000000004">
      <c r="A23" s="187"/>
      <c r="B23" s="187"/>
      <c r="C23" s="187"/>
      <c r="D23" s="187"/>
      <c r="E23" s="187"/>
      <c r="F23" s="187"/>
      <c r="G23" s="207"/>
      <c r="H23" s="187"/>
      <c r="I23" s="187"/>
      <c r="J23" s="187"/>
      <c r="K23" s="187"/>
      <c r="L23" s="187"/>
      <c r="M23" s="187"/>
      <c r="N23" s="187"/>
      <c r="O23" s="187"/>
      <c r="P23" s="187"/>
    </row>
    <row r="24" spans="1:17" ht="18" customHeight="1" x14ac:dyDescent="0.55000000000000004">
      <c r="A24" s="187"/>
      <c r="B24" s="187"/>
      <c r="C24" s="187"/>
      <c r="D24" s="187"/>
      <c r="E24" s="187"/>
      <c r="F24" s="187"/>
      <c r="G24" s="187"/>
      <c r="H24" s="187"/>
      <c r="I24" s="187"/>
      <c r="J24" s="187"/>
      <c r="K24" s="187"/>
      <c r="L24" s="187"/>
      <c r="M24" s="187"/>
      <c r="N24" s="187"/>
      <c r="O24" s="187"/>
      <c r="P24" s="187"/>
    </row>
    <row r="25" spans="1:17" ht="18" customHeight="1" x14ac:dyDescent="0.55000000000000004">
      <c r="A25" s="187"/>
      <c r="B25" s="187"/>
      <c r="C25" s="187"/>
      <c r="D25" s="187"/>
      <c r="E25" s="187"/>
      <c r="F25" s="187"/>
      <c r="G25" s="187"/>
      <c r="H25" s="187"/>
      <c r="I25" s="187"/>
      <c r="J25" s="187"/>
      <c r="K25" s="187"/>
      <c r="L25" s="187"/>
      <c r="M25" s="187"/>
      <c r="N25" s="187"/>
      <c r="O25" s="187"/>
      <c r="P25" s="187"/>
    </row>
    <row r="26" spans="1:17" ht="18" customHeight="1" x14ac:dyDescent="0.55000000000000004">
      <c r="A26" s="187"/>
      <c r="B26" s="187"/>
      <c r="C26" s="187"/>
      <c r="D26" s="187"/>
      <c r="E26" s="187"/>
      <c r="F26" s="187"/>
      <c r="G26" s="187"/>
      <c r="H26" s="187"/>
      <c r="I26" s="187"/>
      <c r="J26" s="187"/>
      <c r="K26" s="187"/>
      <c r="L26" s="187"/>
      <c r="M26" s="187"/>
      <c r="N26" s="187"/>
      <c r="O26" s="187"/>
      <c r="P26" s="187"/>
    </row>
    <row r="27" spans="1:17" ht="18" customHeight="1" x14ac:dyDescent="0.55000000000000004">
      <c r="A27" s="187"/>
      <c r="B27" s="187"/>
      <c r="C27" s="187"/>
      <c r="D27" s="187"/>
      <c r="E27" s="187"/>
      <c r="F27" s="187"/>
      <c r="G27" s="187"/>
      <c r="H27" s="187"/>
      <c r="I27" s="187"/>
      <c r="J27" s="187"/>
      <c r="K27" s="187"/>
      <c r="L27" s="187"/>
      <c r="M27" s="187"/>
      <c r="N27" s="187"/>
      <c r="O27" s="187"/>
      <c r="P27" s="187"/>
    </row>
    <row r="28" spans="1:17" ht="18" customHeight="1" x14ac:dyDescent="0.55000000000000004">
      <c r="A28" s="187"/>
      <c r="B28" s="187"/>
      <c r="C28" s="187"/>
      <c r="D28" s="187"/>
      <c r="E28" s="187"/>
      <c r="F28" s="187"/>
      <c r="G28" s="187"/>
      <c r="H28" s="187"/>
      <c r="I28" s="187"/>
      <c r="J28" s="187"/>
      <c r="K28" s="187"/>
      <c r="L28" s="187"/>
      <c r="M28" s="187"/>
      <c r="N28" s="187"/>
      <c r="O28" s="187"/>
      <c r="P28" s="187"/>
    </row>
    <row r="29" spans="1:17" ht="18" customHeight="1" x14ac:dyDescent="0.55000000000000004">
      <c r="A29" s="187"/>
      <c r="B29" s="187"/>
      <c r="C29" s="187"/>
      <c r="D29" s="187"/>
      <c r="E29" s="187"/>
      <c r="F29" s="187"/>
      <c r="G29" s="187"/>
      <c r="H29" s="187"/>
      <c r="I29" s="187"/>
      <c r="J29" s="187"/>
      <c r="K29" s="187"/>
      <c r="L29" s="187"/>
      <c r="M29" s="187"/>
      <c r="N29" s="187"/>
      <c r="O29" s="187"/>
      <c r="P29" s="187"/>
    </row>
    <row r="30" spans="1:17" ht="18" customHeight="1" x14ac:dyDescent="0.55000000000000004">
      <c r="A30" s="187"/>
      <c r="B30" s="187"/>
      <c r="C30" s="187"/>
      <c r="D30" s="187"/>
      <c r="E30" s="187"/>
      <c r="F30" s="187"/>
      <c r="G30" s="187"/>
      <c r="H30" s="187"/>
      <c r="I30" s="187"/>
      <c r="J30" s="187"/>
      <c r="K30" s="187"/>
      <c r="L30" s="187"/>
      <c r="M30" s="187"/>
      <c r="N30" s="187"/>
      <c r="O30" s="187"/>
      <c r="P30" s="187"/>
    </row>
    <row r="31" spans="1:17" ht="18" customHeight="1" x14ac:dyDescent="0.55000000000000004">
      <c r="A31" s="80"/>
      <c r="B31" s="80"/>
      <c r="C31" s="80"/>
      <c r="D31" s="80"/>
      <c r="E31" s="80"/>
      <c r="F31" s="80"/>
      <c r="G31" s="80"/>
      <c r="H31" s="80"/>
      <c r="I31" s="80"/>
      <c r="J31" s="80"/>
      <c r="K31" s="80"/>
      <c r="L31" s="80"/>
      <c r="M31" s="80"/>
      <c r="N31" s="80"/>
      <c r="O31" s="80"/>
      <c r="P31" s="80"/>
    </row>
    <row r="32" spans="1:17" ht="18" customHeight="1" x14ac:dyDescent="0.55000000000000004">
      <c r="A32" s="80"/>
      <c r="B32" s="80"/>
      <c r="C32" s="80"/>
      <c r="D32" s="80"/>
      <c r="E32" s="80"/>
      <c r="F32" s="80"/>
      <c r="G32" s="80"/>
      <c r="H32" s="80"/>
      <c r="I32" s="80"/>
      <c r="J32" s="80"/>
      <c r="K32" s="80"/>
      <c r="L32" s="80"/>
      <c r="M32" s="80"/>
      <c r="N32" s="80"/>
      <c r="O32" s="80"/>
      <c r="P32" s="80"/>
    </row>
    <row r="33" spans="1:16" ht="18" customHeight="1" x14ac:dyDescent="0.55000000000000004">
      <c r="A33" s="80"/>
      <c r="B33" s="80"/>
      <c r="C33" s="80"/>
      <c r="D33" s="80"/>
      <c r="E33" s="80"/>
      <c r="F33" s="80"/>
      <c r="G33" s="80"/>
      <c r="H33" s="80"/>
      <c r="I33" s="80"/>
      <c r="J33" s="80"/>
      <c r="K33" s="80"/>
      <c r="L33" s="80"/>
      <c r="M33" s="80"/>
      <c r="N33" s="80"/>
      <c r="O33" s="80"/>
      <c r="P33" s="80"/>
    </row>
    <row r="34" spans="1:16" ht="18" customHeight="1" x14ac:dyDescent="0.55000000000000004">
      <c r="A34" s="80"/>
      <c r="B34" s="80"/>
      <c r="C34" s="80"/>
      <c r="D34" s="80"/>
      <c r="E34" s="80"/>
      <c r="F34" s="80"/>
      <c r="G34" s="80"/>
      <c r="H34" s="80"/>
      <c r="I34" s="80"/>
      <c r="J34" s="80"/>
      <c r="K34" s="80"/>
      <c r="L34" s="80"/>
      <c r="M34" s="80"/>
      <c r="N34" s="80"/>
      <c r="O34" s="80"/>
      <c r="P34" s="80"/>
    </row>
    <row r="35" spans="1:16" ht="18" customHeight="1" x14ac:dyDescent="0.55000000000000004">
      <c r="A35" s="80"/>
      <c r="B35" s="80"/>
      <c r="C35" s="80"/>
      <c r="D35" s="80"/>
      <c r="E35" s="80"/>
      <c r="F35" s="80"/>
      <c r="G35" s="80"/>
      <c r="H35" s="80"/>
      <c r="I35" s="80"/>
      <c r="J35" s="80"/>
      <c r="K35" s="80"/>
      <c r="L35" s="80"/>
      <c r="M35" s="80"/>
      <c r="N35" s="80"/>
      <c r="O35" s="80"/>
      <c r="P35" s="80"/>
    </row>
    <row r="36" spans="1:16" ht="18" customHeight="1" x14ac:dyDescent="0.55000000000000004">
      <c r="A36" s="80"/>
      <c r="B36" s="80"/>
      <c r="C36" s="80"/>
      <c r="D36" s="80"/>
      <c r="E36" s="80"/>
      <c r="F36" s="80"/>
      <c r="G36" s="80"/>
      <c r="H36" s="80"/>
      <c r="I36" s="80"/>
      <c r="J36" s="80"/>
      <c r="K36" s="80"/>
      <c r="L36" s="80"/>
      <c r="M36" s="80"/>
      <c r="N36" s="80"/>
      <c r="O36" s="80"/>
      <c r="P36" s="80"/>
    </row>
    <row r="37" spans="1:16" ht="18" customHeight="1" x14ac:dyDescent="0.55000000000000004">
      <c r="A37" s="80"/>
      <c r="B37" s="80"/>
      <c r="C37" s="80"/>
      <c r="D37" s="80"/>
      <c r="E37" s="80"/>
      <c r="F37" s="80"/>
      <c r="G37" s="80"/>
      <c r="H37" s="80"/>
      <c r="I37" s="80"/>
      <c r="J37" s="80"/>
      <c r="K37" s="80"/>
      <c r="L37" s="80"/>
      <c r="M37" s="80"/>
      <c r="N37" s="80"/>
      <c r="O37" s="80"/>
      <c r="P37" s="80"/>
    </row>
    <row r="38" spans="1:16" ht="18" customHeight="1" x14ac:dyDescent="0.55000000000000004">
      <c r="A38" s="80"/>
      <c r="B38" s="80"/>
      <c r="C38" s="80"/>
      <c r="D38" s="80"/>
      <c r="E38" s="80"/>
      <c r="F38" s="80"/>
      <c r="G38" s="80"/>
      <c r="H38" s="80"/>
      <c r="I38" s="80"/>
      <c r="J38" s="80"/>
      <c r="K38" s="80"/>
      <c r="L38" s="80"/>
      <c r="M38" s="80"/>
      <c r="N38" s="80"/>
      <c r="O38" s="80"/>
      <c r="P38" s="80"/>
    </row>
    <row r="39" spans="1:16" ht="18" customHeight="1" x14ac:dyDescent="0.55000000000000004">
      <c r="A39" s="80"/>
      <c r="B39" s="80"/>
      <c r="C39" s="80"/>
      <c r="D39" s="80"/>
      <c r="E39" s="80"/>
      <c r="F39" s="80"/>
      <c r="G39" s="80"/>
      <c r="H39" s="80"/>
      <c r="I39" s="80"/>
      <c r="J39" s="80"/>
      <c r="K39" s="80"/>
      <c r="L39" s="80"/>
      <c r="M39" s="80"/>
      <c r="N39" s="80"/>
      <c r="O39" s="80"/>
      <c r="P39" s="80"/>
    </row>
  </sheetData>
  <sheetProtection sheet="1" objects="1" scenarios="1"/>
  <dataConsolidate/>
  <mergeCells count="19">
    <mergeCell ref="E3:J3"/>
    <mergeCell ref="B6:P6"/>
    <mergeCell ref="I13:K13"/>
    <mergeCell ref="F14:H14"/>
    <mergeCell ref="I14:K14"/>
    <mergeCell ref="L14:N14"/>
    <mergeCell ref="O14:P14"/>
    <mergeCell ref="C17:E17"/>
    <mergeCell ref="O17:P17"/>
    <mergeCell ref="C15:E15"/>
    <mergeCell ref="F15:H15"/>
    <mergeCell ref="I15:K15"/>
    <mergeCell ref="L15:N15"/>
    <mergeCell ref="O15:P15"/>
    <mergeCell ref="C16:E16"/>
    <mergeCell ref="F16:H16"/>
    <mergeCell ref="I16:K16"/>
    <mergeCell ref="L16:N16"/>
    <mergeCell ref="O16:P16"/>
  </mergeCells>
  <phoneticPr fontId="1"/>
  <conditionalFormatting sqref="B6:P6">
    <cfRule type="expression" dxfId="116" priority="5">
      <formula>OR($B$6=0,$B$6="")</formula>
    </cfRule>
  </conditionalFormatting>
  <conditionalFormatting sqref="D10 F10 H10 J10 L10 N10">
    <cfRule type="expression" dxfId="115" priority="7">
      <formula>OR(D$10=0,D$10="")</formula>
    </cfRule>
  </conditionalFormatting>
  <conditionalFormatting sqref="L3">
    <cfRule type="expression" dxfId="111" priority="1">
      <formula>OR($L$3=0,$L$3="",$L$3="　　　 ")</formula>
    </cfRule>
  </conditionalFormatting>
  <dataValidations count="7">
    <dataValidation allowBlank="1" showInputMessage="1" showErrorMessage="1" prompt="※必ず【○年目】に数字が入っていることを確認してください。_x000a__x000a_数字が入っていない場合は、シート「実績報告書(様式第10-1号)」の_x000a_『実績報告書（○年目）』の部分を選択してください。" sqref="L3" xr:uid="{9C8FCAC6-F28F-409D-A2AE-550F30AC50DE}"/>
    <dataValidation allowBlank="1" showInputMessage="1" showErrorMessage="1" prompt="該当する支給決定通知書又は停止条件付支給決定通知書に記載の_x000a_「(2)取組期間※本実績報告に係る助成対象事業の実施期間」が入ります。_x000a__x000a_別シート「実績報告書(様式第10-1号)」に入力したものが自動反映されます。" sqref="L10 D10 F10 H10 J10 N10" xr:uid="{16686BB4-ECEE-4A18-A449-81208BBC3E53}"/>
    <dataValidation allowBlank="1" showInputMessage="1" showErrorMessage="1" prompt="別シート「実績報告書（様式第10－1号）」の入力内容が自動で反映されます。" sqref="B6:P6" xr:uid="{B1F6E148-BFE4-46F3-BFF4-4D3B69D2C32D}"/>
    <dataValidation allowBlank="1" showInputMessage="1" showErrorMessage="1" prompt="自動で反映されます。" sqref="O17:P17 F14:H16 L14:P16" xr:uid="{BAA5AD74-7B75-4291-B94E-542D4E0B95EA}"/>
    <dataValidation allowBlank="1" showInputMessage="1" showErrorMessage="1" prompt="別シート：「経費明細（精算書内訳）」の各事業の支給決定額（オレンジ色のセル）を入力すると金額が反映されます。_x000a__x000a_■入力箇所_x000a_「住宅の借上げ」に係る支給決定額(F)_x000a__x000a_※セルが赤色のままの場合は入力漏れがあります。" sqref="I14:K14" xr:uid="{6DE8EFAD-0E51-4060-8796-42690C695CF0}"/>
    <dataValidation allowBlank="1" showInputMessage="1" showErrorMessage="1" prompt="別シート：「経費明細（精算書内訳）」の各事業の支給決定額（オレンジ色のセル）を入力すると金額が反映されます。_x000a__x000a_■入力箇所_x000a_「食事等の提供」に係る支給決定額(E)_x000a__x000a_※セルが赤色のままの場合は入力漏れがあります。" sqref="I15:K15" xr:uid="{916DA970-DB09-47A4-9E71-FA2FFE934180}"/>
    <dataValidation allowBlank="1" showInputMessage="1" showErrorMessage="1" prompt="別シート：「経費明細（精算書内訳）」の各事業の支給決定額（オレンジ色のセル）を入力すると金額が反映されます。_x000a__x000a_■入力箇所_x000a_「健康増進サービスの提供」に係る支給決定額(E)_x000a__x000a_※セルが赤色のままの場合は入力漏れがあります。" sqref="I16:K16" xr:uid="{869ECEFB-0F9B-45D9-80F1-7E0ECB19A0C8}"/>
  </dataValidations>
  <printOptions horizontalCentered="1"/>
  <pageMargins left="0.70866141732283472" right="0.70866141732283472" top="0.74803149606299213" bottom="0.74803149606299213" header="0.31496062992125984" footer="0.31496062992125984"/>
  <pageSetup paperSize="9" firstPageNumber="4" fitToHeight="0" orientation="portrait" blackAndWhite="1" copies="4" r:id="rId1"/>
  <drawing r:id="rId2"/>
  <extLst>
    <ext xmlns:x14="http://schemas.microsoft.com/office/spreadsheetml/2009/9/main" uri="{78C0D931-6437-407d-A8EE-F0AAD7539E65}">
      <x14:conditionalFormattings>
        <x14:conditionalFormatting xmlns:xm="http://schemas.microsoft.com/office/excel/2006/main">
          <x14:cfRule type="expression" priority="4" id="{818F1BCE-5F77-45F7-8B53-D8155CCA500B}">
            <xm:f>ISBLANK('経費明細(精算書内訳)(様式第10-1号別紙)'!$K$129)</xm:f>
            <x14:dxf>
              <fill>
                <patternFill>
                  <bgColor rgb="FFFF0000"/>
                </patternFill>
              </fill>
            </x14:dxf>
          </x14:cfRule>
          <xm:sqref>I14:K14</xm:sqref>
        </x14:conditionalFormatting>
        <x14:conditionalFormatting xmlns:xm="http://schemas.microsoft.com/office/excel/2006/main">
          <x14:cfRule type="expression" priority="3" id="{8ECE5CFA-9796-47E8-ADA3-159AA48AD804}">
            <xm:f>ISBLANK('経費明細(精算書内訳)(様式第10-1号別紙)'!$K$218)</xm:f>
            <x14:dxf>
              <fill>
                <patternFill>
                  <bgColor rgb="FFFF0000"/>
                </patternFill>
              </fill>
            </x14:dxf>
          </x14:cfRule>
          <xm:sqref>I15:K15</xm:sqref>
        </x14:conditionalFormatting>
        <x14:conditionalFormatting xmlns:xm="http://schemas.microsoft.com/office/excel/2006/main">
          <x14:cfRule type="expression" priority="2" id="{55BAE091-0630-4385-BEEC-8B7A2FF46CC3}">
            <xm:f>ISBLANK('経費明細(精算書内訳)(様式第10-1号別紙)'!$K$307)</xm:f>
            <x14:dxf>
              <fill>
                <patternFill>
                  <bgColor rgb="FFFF0000"/>
                </patternFill>
              </fill>
            </x14:dxf>
          </x14:cfRule>
          <xm:sqref>I16:K16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27DA-CBD7-4B10-8B37-EB6A8FAC7824}">
  <sheetPr>
    <tabColor rgb="FFFFCCFF"/>
    <pageSetUpPr fitToPage="1"/>
  </sheetPr>
  <dimension ref="A1:AA333"/>
  <sheetViews>
    <sheetView view="pageBreakPreview" zoomScaleNormal="100" zoomScaleSheetLayoutView="100" zoomScalePageLayoutView="55" workbookViewId="0">
      <selection activeCell="AE9" sqref="AE9"/>
    </sheetView>
  </sheetViews>
  <sheetFormatPr defaultColWidth="1.5" defaultRowHeight="18" customHeight="1" x14ac:dyDescent="0.55000000000000004"/>
  <cols>
    <col min="1" max="1" width="2.33203125" style="87" customWidth="1"/>
    <col min="2" max="2" width="3.33203125" style="87" customWidth="1"/>
    <col min="3" max="3" width="41.08203125" style="87" customWidth="1"/>
    <col min="4" max="4" width="2.58203125" style="87" customWidth="1"/>
    <col min="5" max="5" width="5.08203125" style="87" customWidth="1"/>
    <col min="6" max="6" width="11" style="87" customWidth="1"/>
    <col min="7" max="7" width="7.83203125" style="87" customWidth="1"/>
    <col min="8" max="8" width="11.58203125" style="87" customWidth="1"/>
    <col min="9" max="9" width="11" style="87" customWidth="1"/>
    <col min="10" max="10" width="5.83203125" style="87" customWidth="1"/>
    <col min="11" max="11" width="6.5" style="87" customWidth="1"/>
    <col min="12" max="12" width="10.33203125" style="87" customWidth="1"/>
    <col min="13" max="13" width="2.33203125" style="87" customWidth="1"/>
    <col min="14" max="233" width="1.5" style="87"/>
    <col min="234" max="234" width="3.33203125" style="87" customWidth="1"/>
    <col min="235" max="238" width="1.5" style="87"/>
    <col min="239" max="239" width="3" style="87" customWidth="1"/>
    <col min="240" max="242" width="1.5" style="87"/>
    <col min="243" max="243" width="1.25" style="87" customWidth="1"/>
    <col min="244" max="244" width="1.5" style="87"/>
    <col min="245" max="245" width="1.08203125" style="87" customWidth="1"/>
    <col min="246" max="246" width="1.5" style="87"/>
    <col min="247" max="248" width="3" style="87" customWidth="1"/>
    <col min="249" max="251" width="1.5" style="87"/>
    <col min="252" max="252" width="0.58203125" style="87" customWidth="1"/>
    <col min="253" max="489" width="1.5" style="87"/>
    <col min="490" max="490" width="3.33203125" style="87" customWidth="1"/>
    <col min="491" max="494" width="1.5" style="87"/>
    <col min="495" max="495" width="3" style="87" customWidth="1"/>
    <col min="496" max="498" width="1.5" style="87"/>
    <col min="499" max="499" width="1.25" style="87" customWidth="1"/>
    <col min="500" max="500" width="1.5" style="87"/>
    <col min="501" max="501" width="1.08203125" style="87" customWidth="1"/>
    <col min="502" max="502" width="1.5" style="87"/>
    <col min="503" max="504" width="3" style="87" customWidth="1"/>
    <col min="505" max="507" width="1.5" style="87"/>
    <col min="508" max="508" width="0.58203125" style="87" customWidth="1"/>
    <col min="509" max="745" width="1.5" style="87"/>
    <col min="746" max="746" width="3.33203125" style="87" customWidth="1"/>
    <col min="747" max="750" width="1.5" style="87"/>
    <col min="751" max="751" width="3" style="87" customWidth="1"/>
    <col min="752" max="754" width="1.5" style="87"/>
    <col min="755" max="755" width="1.25" style="87" customWidth="1"/>
    <col min="756" max="756" width="1.5" style="87"/>
    <col min="757" max="757" width="1.08203125" style="87" customWidth="1"/>
    <col min="758" max="758" width="1.5" style="87"/>
    <col min="759" max="760" width="3" style="87" customWidth="1"/>
    <col min="761" max="763" width="1.5" style="87"/>
    <col min="764" max="764" width="0.58203125" style="87" customWidth="1"/>
    <col min="765" max="1001" width="1.5" style="87"/>
    <col min="1002" max="1002" width="3.33203125" style="87" customWidth="1"/>
    <col min="1003" max="1006" width="1.5" style="87"/>
    <col min="1007" max="1007" width="3" style="87" customWidth="1"/>
    <col min="1008" max="1010" width="1.5" style="87"/>
    <col min="1011" max="1011" width="1.25" style="87" customWidth="1"/>
    <col min="1012" max="1012" width="1.5" style="87"/>
    <col min="1013" max="1013" width="1.08203125" style="87" customWidth="1"/>
    <col min="1014" max="1014" width="1.5" style="87"/>
    <col min="1015" max="1016" width="3" style="87" customWidth="1"/>
    <col min="1017" max="1019" width="1.5" style="87"/>
    <col min="1020" max="1020" width="0.58203125" style="87" customWidth="1"/>
    <col min="1021" max="1257" width="1.5" style="87"/>
    <col min="1258" max="1258" width="3.33203125" style="87" customWidth="1"/>
    <col min="1259" max="1262" width="1.5" style="87"/>
    <col min="1263" max="1263" width="3" style="87" customWidth="1"/>
    <col min="1264" max="1266" width="1.5" style="87"/>
    <col min="1267" max="1267" width="1.25" style="87" customWidth="1"/>
    <col min="1268" max="1268" width="1.5" style="87"/>
    <col min="1269" max="1269" width="1.08203125" style="87" customWidth="1"/>
    <col min="1270" max="1270" width="1.5" style="87"/>
    <col min="1271" max="1272" width="3" style="87" customWidth="1"/>
    <col min="1273" max="1275" width="1.5" style="87"/>
    <col min="1276" max="1276" width="0.58203125" style="87" customWidth="1"/>
    <col min="1277" max="1513" width="1.5" style="87"/>
    <col min="1514" max="1514" width="3.33203125" style="87" customWidth="1"/>
    <col min="1515" max="1518" width="1.5" style="87"/>
    <col min="1519" max="1519" width="3" style="87" customWidth="1"/>
    <col min="1520" max="1522" width="1.5" style="87"/>
    <col min="1523" max="1523" width="1.25" style="87" customWidth="1"/>
    <col min="1524" max="1524" width="1.5" style="87"/>
    <col min="1525" max="1525" width="1.08203125" style="87" customWidth="1"/>
    <col min="1526" max="1526" width="1.5" style="87"/>
    <col min="1527" max="1528" width="3" style="87" customWidth="1"/>
    <col min="1529" max="1531" width="1.5" style="87"/>
    <col min="1532" max="1532" width="0.58203125" style="87" customWidth="1"/>
    <col min="1533" max="1769" width="1.5" style="87"/>
    <col min="1770" max="1770" width="3.33203125" style="87" customWidth="1"/>
    <col min="1771" max="1774" width="1.5" style="87"/>
    <col min="1775" max="1775" width="3" style="87" customWidth="1"/>
    <col min="1776" max="1778" width="1.5" style="87"/>
    <col min="1779" max="1779" width="1.25" style="87" customWidth="1"/>
    <col min="1780" max="1780" width="1.5" style="87"/>
    <col min="1781" max="1781" width="1.08203125" style="87" customWidth="1"/>
    <col min="1782" max="1782" width="1.5" style="87"/>
    <col min="1783" max="1784" width="3" style="87" customWidth="1"/>
    <col min="1785" max="1787" width="1.5" style="87"/>
    <col min="1788" max="1788" width="0.58203125" style="87" customWidth="1"/>
    <col min="1789" max="2025" width="1.5" style="87"/>
    <col min="2026" max="2026" width="3.33203125" style="87" customWidth="1"/>
    <col min="2027" max="2030" width="1.5" style="87"/>
    <col min="2031" max="2031" width="3" style="87" customWidth="1"/>
    <col min="2032" max="2034" width="1.5" style="87"/>
    <col min="2035" max="2035" width="1.25" style="87" customWidth="1"/>
    <col min="2036" max="2036" width="1.5" style="87"/>
    <col min="2037" max="2037" width="1.08203125" style="87" customWidth="1"/>
    <col min="2038" max="2038" width="1.5" style="87"/>
    <col min="2039" max="2040" width="3" style="87" customWidth="1"/>
    <col min="2041" max="2043" width="1.5" style="87"/>
    <col min="2044" max="2044" width="0.58203125" style="87" customWidth="1"/>
    <col min="2045" max="2281" width="1.5" style="87"/>
    <col min="2282" max="2282" width="3.33203125" style="87" customWidth="1"/>
    <col min="2283" max="2286" width="1.5" style="87"/>
    <col min="2287" max="2287" width="3" style="87" customWidth="1"/>
    <col min="2288" max="2290" width="1.5" style="87"/>
    <col min="2291" max="2291" width="1.25" style="87" customWidth="1"/>
    <col min="2292" max="2292" width="1.5" style="87"/>
    <col min="2293" max="2293" width="1.08203125" style="87" customWidth="1"/>
    <col min="2294" max="2294" width="1.5" style="87"/>
    <col min="2295" max="2296" width="3" style="87" customWidth="1"/>
    <col min="2297" max="2299" width="1.5" style="87"/>
    <col min="2300" max="2300" width="0.58203125" style="87" customWidth="1"/>
    <col min="2301" max="2537" width="1.5" style="87"/>
    <col min="2538" max="2538" width="3.33203125" style="87" customWidth="1"/>
    <col min="2539" max="2542" width="1.5" style="87"/>
    <col min="2543" max="2543" width="3" style="87" customWidth="1"/>
    <col min="2544" max="2546" width="1.5" style="87"/>
    <col min="2547" max="2547" width="1.25" style="87" customWidth="1"/>
    <col min="2548" max="2548" width="1.5" style="87"/>
    <col min="2549" max="2549" width="1.08203125" style="87" customWidth="1"/>
    <col min="2550" max="2550" width="1.5" style="87"/>
    <col min="2551" max="2552" width="3" style="87" customWidth="1"/>
    <col min="2553" max="2555" width="1.5" style="87"/>
    <col min="2556" max="2556" width="0.58203125" style="87" customWidth="1"/>
    <col min="2557" max="2793" width="1.5" style="87"/>
    <col min="2794" max="2794" width="3.33203125" style="87" customWidth="1"/>
    <col min="2795" max="2798" width="1.5" style="87"/>
    <col min="2799" max="2799" width="3" style="87" customWidth="1"/>
    <col min="2800" max="2802" width="1.5" style="87"/>
    <col min="2803" max="2803" width="1.25" style="87" customWidth="1"/>
    <col min="2804" max="2804" width="1.5" style="87"/>
    <col min="2805" max="2805" width="1.08203125" style="87" customWidth="1"/>
    <col min="2806" max="2806" width="1.5" style="87"/>
    <col min="2807" max="2808" width="3" style="87" customWidth="1"/>
    <col min="2809" max="2811" width="1.5" style="87"/>
    <col min="2812" max="2812" width="0.58203125" style="87" customWidth="1"/>
    <col min="2813" max="3049" width="1.5" style="87"/>
    <col min="3050" max="3050" width="3.33203125" style="87" customWidth="1"/>
    <col min="3051" max="3054" width="1.5" style="87"/>
    <col min="3055" max="3055" width="3" style="87" customWidth="1"/>
    <col min="3056" max="3058" width="1.5" style="87"/>
    <col min="3059" max="3059" width="1.25" style="87" customWidth="1"/>
    <col min="3060" max="3060" width="1.5" style="87"/>
    <col min="3061" max="3061" width="1.08203125" style="87" customWidth="1"/>
    <col min="3062" max="3062" width="1.5" style="87"/>
    <col min="3063" max="3064" width="3" style="87" customWidth="1"/>
    <col min="3065" max="3067" width="1.5" style="87"/>
    <col min="3068" max="3068" width="0.58203125" style="87" customWidth="1"/>
    <col min="3069" max="3305" width="1.5" style="87"/>
    <col min="3306" max="3306" width="3.33203125" style="87" customWidth="1"/>
    <col min="3307" max="3310" width="1.5" style="87"/>
    <col min="3311" max="3311" width="3" style="87" customWidth="1"/>
    <col min="3312" max="3314" width="1.5" style="87"/>
    <col min="3315" max="3315" width="1.25" style="87" customWidth="1"/>
    <col min="3316" max="3316" width="1.5" style="87"/>
    <col min="3317" max="3317" width="1.08203125" style="87" customWidth="1"/>
    <col min="3318" max="3318" width="1.5" style="87"/>
    <col min="3319" max="3320" width="3" style="87" customWidth="1"/>
    <col min="3321" max="3323" width="1.5" style="87"/>
    <col min="3324" max="3324" width="0.58203125" style="87" customWidth="1"/>
    <col min="3325" max="3561" width="1.5" style="87"/>
    <col min="3562" max="3562" width="3.33203125" style="87" customWidth="1"/>
    <col min="3563" max="3566" width="1.5" style="87"/>
    <col min="3567" max="3567" width="3" style="87" customWidth="1"/>
    <col min="3568" max="3570" width="1.5" style="87"/>
    <col min="3571" max="3571" width="1.25" style="87" customWidth="1"/>
    <col min="3572" max="3572" width="1.5" style="87"/>
    <col min="3573" max="3573" width="1.08203125" style="87" customWidth="1"/>
    <col min="3574" max="3574" width="1.5" style="87"/>
    <col min="3575" max="3576" width="3" style="87" customWidth="1"/>
    <col min="3577" max="3579" width="1.5" style="87"/>
    <col min="3580" max="3580" width="0.58203125" style="87" customWidth="1"/>
    <col min="3581" max="3817" width="1.5" style="87"/>
    <col min="3818" max="3818" width="3.33203125" style="87" customWidth="1"/>
    <col min="3819" max="3822" width="1.5" style="87"/>
    <col min="3823" max="3823" width="3" style="87" customWidth="1"/>
    <col min="3824" max="3826" width="1.5" style="87"/>
    <col min="3827" max="3827" width="1.25" style="87" customWidth="1"/>
    <col min="3828" max="3828" width="1.5" style="87"/>
    <col min="3829" max="3829" width="1.08203125" style="87" customWidth="1"/>
    <col min="3830" max="3830" width="1.5" style="87"/>
    <col min="3831" max="3832" width="3" style="87" customWidth="1"/>
    <col min="3833" max="3835" width="1.5" style="87"/>
    <col min="3836" max="3836" width="0.58203125" style="87" customWidth="1"/>
    <col min="3837" max="4073" width="1.5" style="87"/>
    <col min="4074" max="4074" width="3.33203125" style="87" customWidth="1"/>
    <col min="4075" max="4078" width="1.5" style="87"/>
    <col min="4079" max="4079" width="3" style="87" customWidth="1"/>
    <col min="4080" max="4082" width="1.5" style="87"/>
    <col min="4083" max="4083" width="1.25" style="87" customWidth="1"/>
    <col min="4084" max="4084" width="1.5" style="87"/>
    <col min="4085" max="4085" width="1.08203125" style="87" customWidth="1"/>
    <col min="4086" max="4086" width="1.5" style="87"/>
    <col min="4087" max="4088" width="3" style="87" customWidth="1"/>
    <col min="4089" max="4091" width="1.5" style="87"/>
    <col min="4092" max="4092" width="0.58203125" style="87" customWidth="1"/>
    <col min="4093" max="4329" width="1.5" style="87"/>
    <col min="4330" max="4330" width="3.33203125" style="87" customWidth="1"/>
    <col min="4331" max="4334" width="1.5" style="87"/>
    <col min="4335" max="4335" width="3" style="87" customWidth="1"/>
    <col min="4336" max="4338" width="1.5" style="87"/>
    <col min="4339" max="4339" width="1.25" style="87" customWidth="1"/>
    <col min="4340" max="4340" width="1.5" style="87"/>
    <col min="4341" max="4341" width="1.08203125" style="87" customWidth="1"/>
    <col min="4342" max="4342" width="1.5" style="87"/>
    <col min="4343" max="4344" width="3" style="87" customWidth="1"/>
    <col min="4345" max="4347" width="1.5" style="87"/>
    <col min="4348" max="4348" width="0.58203125" style="87" customWidth="1"/>
    <col min="4349" max="4585" width="1.5" style="87"/>
    <col min="4586" max="4586" width="3.33203125" style="87" customWidth="1"/>
    <col min="4587" max="4590" width="1.5" style="87"/>
    <col min="4591" max="4591" width="3" style="87" customWidth="1"/>
    <col min="4592" max="4594" width="1.5" style="87"/>
    <col min="4595" max="4595" width="1.25" style="87" customWidth="1"/>
    <col min="4596" max="4596" width="1.5" style="87"/>
    <col min="4597" max="4597" width="1.08203125" style="87" customWidth="1"/>
    <col min="4598" max="4598" width="1.5" style="87"/>
    <col min="4599" max="4600" width="3" style="87" customWidth="1"/>
    <col min="4601" max="4603" width="1.5" style="87"/>
    <col min="4604" max="4604" width="0.58203125" style="87" customWidth="1"/>
    <col min="4605" max="4841" width="1.5" style="87"/>
    <col min="4842" max="4842" width="3.33203125" style="87" customWidth="1"/>
    <col min="4843" max="4846" width="1.5" style="87"/>
    <col min="4847" max="4847" width="3" style="87" customWidth="1"/>
    <col min="4848" max="4850" width="1.5" style="87"/>
    <col min="4851" max="4851" width="1.25" style="87" customWidth="1"/>
    <col min="4852" max="4852" width="1.5" style="87"/>
    <col min="4853" max="4853" width="1.08203125" style="87" customWidth="1"/>
    <col min="4854" max="4854" width="1.5" style="87"/>
    <col min="4855" max="4856" width="3" style="87" customWidth="1"/>
    <col min="4857" max="4859" width="1.5" style="87"/>
    <col min="4860" max="4860" width="0.58203125" style="87" customWidth="1"/>
    <col min="4861" max="5097" width="1.5" style="87"/>
    <col min="5098" max="5098" width="3.33203125" style="87" customWidth="1"/>
    <col min="5099" max="5102" width="1.5" style="87"/>
    <col min="5103" max="5103" width="3" style="87" customWidth="1"/>
    <col min="5104" max="5106" width="1.5" style="87"/>
    <col min="5107" max="5107" width="1.25" style="87" customWidth="1"/>
    <col min="5108" max="5108" width="1.5" style="87"/>
    <col min="5109" max="5109" width="1.08203125" style="87" customWidth="1"/>
    <col min="5110" max="5110" width="1.5" style="87"/>
    <col min="5111" max="5112" width="3" style="87" customWidth="1"/>
    <col min="5113" max="5115" width="1.5" style="87"/>
    <col min="5116" max="5116" width="0.58203125" style="87" customWidth="1"/>
    <col min="5117" max="5353" width="1.5" style="87"/>
    <col min="5354" max="5354" width="3.33203125" style="87" customWidth="1"/>
    <col min="5355" max="5358" width="1.5" style="87"/>
    <col min="5359" max="5359" width="3" style="87" customWidth="1"/>
    <col min="5360" max="5362" width="1.5" style="87"/>
    <col min="5363" max="5363" width="1.25" style="87" customWidth="1"/>
    <col min="5364" max="5364" width="1.5" style="87"/>
    <col min="5365" max="5365" width="1.08203125" style="87" customWidth="1"/>
    <col min="5366" max="5366" width="1.5" style="87"/>
    <col min="5367" max="5368" width="3" style="87" customWidth="1"/>
    <col min="5369" max="5371" width="1.5" style="87"/>
    <col min="5372" max="5372" width="0.58203125" style="87" customWidth="1"/>
    <col min="5373" max="5609" width="1.5" style="87"/>
    <col min="5610" max="5610" width="3.33203125" style="87" customWidth="1"/>
    <col min="5611" max="5614" width="1.5" style="87"/>
    <col min="5615" max="5615" width="3" style="87" customWidth="1"/>
    <col min="5616" max="5618" width="1.5" style="87"/>
    <col min="5619" max="5619" width="1.25" style="87" customWidth="1"/>
    <col min="5620" max="5620" width="1.5" style="87"/>
    <col min="5621" max="5621" width="1.08203125" style="87" customWidth="1"/>
    <col min="5622" max="5622" width="1.5" style="87"/>
    <col min="5623" max="5624" width="3" style="87" customWidth="1"/>
    <col min="5625" max="5627" width="1.5" style="87"/>
    <col min="5628" max="5628" width="0.58203125" style="87" customWidth="1"/>
    <col min="5629" max="5865" width="1.5" style="87"/>
    <col min="5866" max="5866" width="3.33203125" style="87" customWidth="1"/>
    <col min="5867" max="5870" width="1.5" style="87"/>
    <col min="5871" max="5871" width="3" style="87" customWidth="1"/>
    <col min="5872" max="5874" width="1.5" style="87"/>
    <col min="5875" max="5875" width="1.25" style="87" customWidth="1"/>
    <col min="5876" max="5876" width="1.5" style="87"/>
    <col min="5877" max="5877" width="1.08203125" style="87" customWidth="1"/>
    <col min="5878" max="5878" width="1.5" style="87"/>
    <col min="5879" max="5880" width="3" style="87" customWidth="1"/>
    <col min="5881" max="5883" width="1.5" style="87"/>
    <col min="5884" max="5884" width="0.58203125" style="87" customWidth="1"/>
    <col min="5885" max="6121" width="1.5" style="87"/>
    <col min="6122" max="6122" width="3.33203125" style="87" customWidth="1"/>
    <col min="6123" max="6126" width="1.5" style="87"/>
    <col min="6127" max="6127" width="3" style="87" customWidth="1"/>
    <col min="6128" max="6130" width="1.5" style="87"/>
    <col min="6131" max="6131" width="1.25" style="87" customWidth="1"/>
    <col min="6132" max="6132" width="1.5" style="87"/>
    <col min="6133" max="6133" width="1.08203125" style="87" customWidth="1"/>
    <col min="6134" max="6134" width="1.5" style="87"/>
    <col min="6135" max="6136" width="3" style="87" customWidth="1"/>
    <col min="6137" max="6139" width="1.5" style="87"/>
    <col min="6140" max="6140" width="0.58203125" style="87" customWidth="1"/>
    <col min="6141" max="6377" width="1.5" style="87"/>
    <col min="6378" max="6378" width="3.33203125" style="87" customWidth="1"/>
    <col min="6379" max="6382" width="1.5" style="87"/>
    <col min="6383" max="6383" width="3" style="87" customWidth="1"/>
    <col min="6384" max="6386" width="1.5" style="87"/>
    <col min="6387" max="6387" width="1.25" style="87" customWidth="1"/>
    <col min="6388" max="6388" width="1.5" style="87"/>
    <col min="6389" max="6389" width="1.08203125" style="87" customWidth="1"/>
    <col min="6390" max="6390" width="1.5" style="87"/>
    <col min="6391" max="6392" width="3" style="87" customWidth="1"/>
    <col min="6393" max="6395" width="1.5" style="87"/>
    <col min="6396" max="6396" width="0.58203125" style="87" customWidth="1"/>
    <col min="6397" max="6633" width="1.5" style="87"/>
    <col min="6634" max="6634" width="3.33203125" style="87" customWidth="1"/>
    <col min="6635" max="6638" width="1.5" style="87"/>
    <col min="6639" max="6639" width="3" style="87" customWidth="1"/>
    <col min="6640" max="6642" width="1.5" style="87"/>
    <col min="6643" max="6643" width="1.25" style="87" customWidth="1"/>
    <col min="6644" max="6644" width="1.5" style="87"/>
    <col min="6645" max="6645" width="1.08203125" style="87" customWidth="1"/>
    <col min="6646" max="6646" width="1.5" style="87"/>
    <col min="6647" max="6648" width="3" style="87" customWidth="1"/>
    <col min="6649" max="6651" width="1.5" style="87"/>
    <col min="6652" max="6652" width="0.58203125" style="87" customWidth="1"/>
    <col min="6653" max="6889" width="1.5" style="87"/>
    <col min="6890" max="6890" width="3.33203125" style="87" customWidth="1"/>
    <col min="6891" max="6894" width="1.5" style="87"/>
    <col min="6895" max="6895" width="3" style="87" customWidth="1"/>
    <col min="6896" max="6898" width="1.5" style="87"/>
    <col min="6899" max="6899" width="1.25" style="87" customWidth="1"/>
    <col min="6900" max="6900" width="1.5" style="87"/>
    <col min="6901" max="6901" width="1.08203125" style="87" customWidth="1"/>
    <col min="6902" max="6902" width="1.5" style="87"/>
    <col min="6903" max="6904" width="3" style="87" customWidth="1"/>
    <col min="6905" max="6907" width="1.5" style="87"/>
    <col min="6908" max="6908" width="0.58203125" style="87" customWidth="1"/>
    <col min="6909" max="7145" width="1.5" style="87"/>
    <col min="7146" max="7146" width="3.33203125" style="87" customWidth="1"/>
    <col min="7147" max="7150" width="1.5" style="87"/>
    <col min="7151" max="7151" width="3" style="87" customWidth="1"/>
    <col min="7152" max="7154" width="1.5" style="87"/>
    <col min="7155" max="7155" width="1.25" style="87" customWidth="1"/>
    <col min="7156" max="7156" width="1.5" style="87"/>
    <col min="7157" max="7157" width="1.08203125" style="87" customWidth="1"/>
    <col min="7158" max="7158" width="1.5" style="87"/>
    <col min="7159" max="7160" width="3" style="87" customWidth="1"/>
    <col min="7161" max="7163" width="1.5" style="87"/>
    <col min="7164" max="7164" width="0.58203125" style="87" customWidth="1"/>
    <col min="7165" max="7401" width="1.5" style="87"/>
    <col min="7402" max="7402" width="3.33203125" style="87" customWidth="1"/>
    <col min="7403" max="7406" width="1.5" style="87"/>
    <col min="7407" max="7407" width="3" style="87" customWidth="1"/>
    <col min="7408" max="7410" width="1.5" style="87"/>
    <col min="7411" max="7411" width="1.25" style="87" customWidth="1"/>
    <col min="7412" max="7412" width="1.5" style="87"/>
    <col min="7413" max="7413" width="1.08203125" style="87" customWidth="1"/>
    <col min="7414" max="7414" width="1.5" style="87"/>
    <col min="7415" max="7416" width="3" style="87" customWidth="1"/>
    <col min="7417" max="7419" width="1.5" style="87"/>
    <col min="7420" max="7420" width="0.58203125" style="87" customWidth="1"/>
    <col min="7421" max="7657" width="1.5" style="87"/>
    <col min="7658" max="7658" width="3.33203125" style="87" customWidth="1"/>
    <col min="7659" max="7662" width="1.5" style="87"/>
    <col min="7663" max="7663" width="3" style="87" customWidth="1"/>
    <col min="7664" max="7666" width="1.5" style="87"/>
    <col min="7667" max="7667" width="1.25" style="87" customWidth="1"/>
    <col min="7668" max="7668" width="1.5" style="87"/>
    <col min="7669" max="7669" width="1.08203125" style="87" customWidth="1"/>
    <col min="7670" max="7670" width="1.5" style="87"/>
    <col min="7671" max="7672" width="3" style="87" customWidth="1"/>
    <col min="7673" max="7675" width="1.5" style="87"/>
    <col min="7676" max="7676" width="0.58203125" style="87" customWidth="1"/>
    <col min="7677" max="7913" width="1.5" style="87"/>
    <col min="7914" max="7914" width="3.33203125" style="87" customWidth="1"/>
    <col min="7915" max="7918" width="1.5" style="87"/>
    <col min="7919" max="7919" width="3" style="87" customWidth="1"/>
    <col min="7920" max="7922" width="1.5" style="87"/>
    <col min="7923" max="7923" width="1.25" style="87" customWidth="1"/>
    <col min="7924" max="7924" width="1.5" style="87"/>
    <col min="7925" max="7925" width="1.08203125" style="87" customWidth="1"/>
    <col min="7926" max="7926" width="1.5" style="87"/>
    <col min="7927" max="7928" width="3" style="87" customWidth="1"/>
    <col min="7929" max="7931" width="1.5" style="87"/>
    <col min="7932" max="7932" width="0.58203125" style="87" customWidth="1"/>
    <col min="7933" max="8169" width="1.5" style="87"/>
    <col min="8170" max="8170" width="3.33203125" style="87" customWidth="1"/>
    <col min="8171" max="8174" width="1.5" style="87"/>
    <col min="8175" max="8175" width="3" style="87" customWidth="1"/>
    <col min="8176" max="8178" width="1.5" style="87"/>
    <col min="8179" max="8179" width="1.25" style="87" customWidth="1"/>
    <col min="8180" max="8180" width="1.5" style="87"/>
    <col min="8181" max="8181" width="1.08203125" style="87" customWidth="1"/>
    <col min="8182" max="8182" width="1.5" style="87"/>
    <col min="8183" max="8184" width="3" style="87" customWidth="1"/>
    <col min="8185" max="8187" width="1.5" style="87"/>
    <col min="8188" max="8188" width="0.58203125" style="87" customWidth="1"/>
    <col min="8189" max="8425" width="1.5" style="87"/>
    <col min="8426" max="8426" width="3.33203125" style="87" customWidth="1"/>
    <col min="8427" max="8430" width="1.5" style="87"/>
    <col min="8431" max="8431" width="3" style="87" customWidth="1"/>
    <col min="8432" max="8434" width="1.5" style="87"/>
    <col min="8435" max="8435" width="1.25" style="87" customWidth="1"/>
    <col min="8436" max="8436" width="1.5" style="87"/>
    <col min="8437" max="8437" width="1.08203125" style="87" customWidth="1"/>
    <col min="8438" max="8438" width="1.5" style="87"/>
    <col min="8439" max="8440" width="3" style="87" customWidth="1"/>
    <col min="8441" max="8443" width="1.5" style="87"/>
    <col min="8444" max="8444" width="0.58203125" style="87" customWidth="1"/>
    <col min="8445" max="8681" width="1.5" style="87"/>
    <col min="8682" max="8682" width="3.33203125" style="87" customWidth="1"/>
    <col min="8683" max="8686" width="1.5" style="87"/>
    <col min="8687" max="8687" width="3" style="87" customWidth="1"/>
    <col min="8688" max="8690" width="1.5" style="87"/>
    <col min="8691" max="8691" width="1.25" style="87" customWidth="1"/>
    <col min="8692" max="8692" width="1.5" style="87"/>
    <col min="8693" max="8693" width="1.08203125" style="87" customWidth="1"/>
    <col min="8694" max="8694" width="1.5" style="87"/>
    <col min="8695" max="8696" width="3" style="87" customWidth="1"/>
    <col min="8697" max="8699" width="1.5" style="87"/>
    <col min="8700" max="8700" width="0.58203125" style="87" customWidth="1"/>
    <col min="8701" max="8937" width="1.5" style="87"/>
    <col min="8938" max="8938" width="3.33203125" style="87" customWidth="1"/>
    <col min="8939" max="8942" width="1.5" style="87"/>
    <col min="8943" max="8943" width="3" style="87" customWidth="1"/>
    <col min="8944" max="8946" width="1.5" style="87"/>
    <col min="8947" max="8947" width="1.25" style="87" customWidth="1"/>
    <col min="8948" max="8948" width="1.5" style="87"/>
    <col min="8949" max="8949" width="1.08203125" style="87" customWidth="1"/>
    <col min="8950" max="8950" width="1.5" style="87"/>
    <col min="8951" max="8952" width="3" style="87" customWidth="1"/>
    <col min="8953" max="8955" width="1.5" style="87"/>
    <col min="8956" max="8956" width="0.58203125" style="87" customWidth="1"/>
    <col min="8957" max="9193" width="1.5" style="87"/>
    <col min="9194" max="9194" width="3.33203125" style="87" customWidth="1"/>
    <col min="9195" max="9198" width="1.5" style="87"/>
    <col min="9199" max="9199" width="3" style="87" customWidth="1"/>
    <col min="9200" max="9202" width="1.5" style="87"/>
    <col min="9203" max="9203" width="1.25" style="87" customWidth="1"/>
    <col min="9204" max="9204" width="1.5" style="87"/>
    <col min="9205" max="9205" width="1.08203125" style="87" customWidth="1"/>
    <col min="9206" max="9206" width="1.5" style="87"/>
    <col min="9207" max="9208" width="3" style="87" customWidth="1"/>
    <col min="9209" max="9211" width="1.5" style="87"/>
    <col min="9212" max="9212" width="0.58203125" style="87" customWidth="1"/>
    <col min="9213" max="9449" width="1.5" style="87"/>
    <col min="9450" max="9450" width="3.33203125" style="87" customWidth="1"/>
    <col min="9451" max="9454" width="1.5" style="87"/>
    <col min="9455" max="9455" width="3" style="87" customWidth="1"/>
    <col min="9456" max="9458" width="1.5" style="87"/>
    <col min="9459" max="9459" width="1.25" style="87" customWidth="1"/>
    <col min="9460" max="9460" width="1.5" style="87"/>
    <col min="9461" max="9461" width="1.08203125" style="87" customWidth="1"/>
    <col min="9462" max="9462" width="1.5" style="87"/>
    <col min="9463" max="9464" width="3" style="87" customWidth="1"/>
    <col min="9465" max="9467" width="1.5" style="87"/>
    <col min="9468" max="9468" width="0.58203125" style="87" customWidth="1"/>
    <col min="9469" max="9705" width="1.5" style="87"/>
    <col min="9706" max="9706" width="3.33203125" style="87" customWidth="1"/>
    <col min="9707" max="9710" width="1.5" style="87"/>
    <col min="9711" max="9711" width="3" style="87" customWidth="1"/>
    <col min="9712" max="9714" width="1.5" style="87"/>
    <col min="9715" max="9715" width="1.25" style="87" customWidth="1"/>
    <col min="9716" max="9716" width="1.5" style="87"/>
    <col min="9717" max="9717" width="1.08203125" style="87" customWidth="1"/>
    <col min="9718" max="9718" width="1.5" style="87"/>
    <col min="9719" max="9720" width="3" style="87" customWidth="1"/>
    <col min="9721" max="9723" width="1.5" style="87"/>
    <col min="9724" max="9724" width="0.58203125" style="87" customWidth="1"/>
    <col min="9725" max="9961" width="1.5" style="87"/>
    <col min="9962" max="9962" width="3.33203125" style="87" customWidth="1"/>
    <col min="9963" max="9966" width="1.5" style="87"/>
    <col min="9967" max="9967" width="3" style="87" customWidth="1"/>
    <col min="9968" max="9970" width="1.5" style="87"/>
    <col min="9971" max="9971" width="1.25" style="87" customWidth="1"/>
    <col min="9972" max="9972" width="1.5" style="87"/>
    <col min="9973" max="9973" width="1.08203125" style="87" customWidth="1"/>
    <col min="9974" max="9974" width="1.5" style="87"/>
    <col min="9975" max="9976" width="3" style="87" customWidth="1"/>
    <col min="9977" max="9979" width="1.5" style="87"/>
    <col min="9980" max="9980" width="0.58203125" style="87" customWidth="1"/>
    <col min="9981" max="10217" width="1.5" style="87"/>
    <col min="10218" max="10218" width="3.33203125" style="87" customWidth="1"/>
    <col min="10219" max="10222" width="1.5" style="87"/>
    <col min="10223" max="10223" width="3" style="87" customWidth="1"/>
    <col min="10224" max="10226" width="1.5" style="87"/>
    <col min="10227" max="10227" width="1.25" style="87" customWidth="1"/>
    <col min="10228" max="10228" width="1.5" style="87"/>
    <col min="10229" max="10229" width="1.08203125" style="87" customWidth="1"/>
    <col min="10230" max="10230" width="1.5" style="87"/>
    <col min="10231" max="10232" width="3" style="87" customWidth="1"/>
    <col min="10233" max="10235" width="1.5" style="87"/>
    <col min="10236" max="10236" width="0.58203125" style="87" customWidth="1"/>
    <col min="10237" max="10473" width="1.5" style="87"/>
    <col min="10474" max="10474" width="3.33203125" style="87" customWidth="1"/>
    <col min="10475" max="10478" width="1.5" style="87"/>
    <col min="10479" max="10479" width="3" style="87" customWidth="1"/>
    <col min="10480" max="10482" width="1.5" style="87"/>
    <col min="10483" max="10483" width="1.25" style="87" customWidth="1"/>
    <col min="10484" max="10484" width="1.5" style="87"/>
    <col min="10485" max="10485" width="1.08203125" style="87" customWidth="1"/>
    <col min="10486" max="10486" width="1.5" style="87"/>
    <col min="10487" max="10488" width="3" style="87" customWidth="1"/>
    <col min="10489" max="10491" width="1.5" style="87"/>
    <col min="10492" max="10492" width="0.58203125" style="87" customWidth="1"/>
    <col min="10493" max="10729" width="1.5" style="87"/>
    <col min="10730" max="10730" width="3.33203125" style="87" customWidth="1"/>
    <col min="10731" max="10734" width="1.5" style="87"/>
    <col min="10735" max="10735" width="3" style="87" customWidth="1"/>
    <col min="10736" max="10738" width="1.5" style="87"/>
    <col min="10739" max="10739" width="1.25" style="87" customWidth="1"/>
    <col min="10740" max="10740" width="1.5" style="87"/>
    <col min="10741" max="10741" width="1.08203125" style="87" customWidth="1"/>
    <col min="10742" max="10742" width="1.5" style="87"/>
    <col min="10743" max="10744" width="3" style="87" customWidth="1"/>
    <col min="10745" max="10747" width="1.5" style="87"/>
    <col min="10748" max="10748" width="0.58203125" style="87" customWidth="1"/>
    <col min="10749" max="10985" width="1.5" style="87"/>
    <col min="10986" max="10986" width="3.33203125" style="87" customWidth="1"/>
    <col min="10987" max="10990" width="1.5" style="87"/>
    <col min="10991" max="10991" width="3" style="87" customWidth="1"/>
    <col min="10992" max="10994" width="1.5" style="87"/>
    <col min="10995" max="10995" width="1.25" style="87" customWidth="1"/>
    <col min="10996" max="10996" width="1.5" style="87"/>
    <col min="10997" max="10997" width="1.08203125" style="87" customWidth="1"/>
    <col min="10998" max="10998" width="1.5" style="87"/>
    <col min="10999" max="11000" width="3" style="87" customWidth="1"/>
    <col min="11001" max="11003" width="1.5" style="87"/>
    <col min="11004" max="11004" width="0.58203125" style="87" customWidth="1"/>
    <col min="11005" max="11241" width="1.5" style="87"/>
    <col min="11242" max="11242" width="3.33203125" style="87" customWidth="1"/>
    <col min="11243" max="11246" width="1.5" style="87"/>
    <col min="11247" max="11247" width="3" style="87" customWidth="1"/>
    <col min="11248" max="11250" width="1.5" style="87"/>
    <col min="11251" max="11251" width="1.25" style="87" customWidth="1"/>
    <col min="11252" max="11252" width="1.5" style="87"/>
    <col min="11253" max="11253" width="1.08203125" style="87" customWidth="1"/>
    <col min="11254" max="11254" width="1.5" style="87"/>
    <col min="11255" max="11256" width="3" style="87" customWidth="1"/>
    <col min="11257" max="11259" width="1.5" style="87"/>
    <col min="11260" max="11260" width="0.58203125" style="87" customWidth="1"/>
    <col min="11261" max="11497" width="1.5" style="87"/>
    <col min="11498" max="11498" width="3.33203125" style="87" customWidth="1"/>
    <col min="11499" max="11502" width="1.5" style="87"/>
    <col min="11503" max="11503" width="3" style="87" customWidth="1"/>
    <col min="11504" max="11506" width="1.5" style="87"/>
    <col min="11507" max="11507" width="1.25" style="87" customWidth="1"/>
    <col min="11508" max="11508" width="1.5" style="87"/>
    <col min="11509" max="11509" width="1.08203125" style="87" customWidth="1"/>
    <col min="11510" max="11510" width="1.5" style="87"/>
    <col min="11511" max="11512" width="3" style="87" customWidth="1"/>
    <col min="11513" max="11515" width="1.5" style="87"/>
    <col min="11516" max="11516" width="0.58203125" style="87" customWidth="1"/>
    <col min="11517" max="11753" width="1.5" style="87"/>
    <col min="11754" max="11754" width="3.33203125" style="87" customWidth="1"/>
    <col min="11755" max="11758" width="1.5" style="87"/>
    <col min="11759" max="11759" width="3" style="87" customWidth="1"/>
    <col min="11760" max="11762" width="1.5" style="87"/>
    <col min="11763" max="11763" width="1.25" style="87" customWidth="1"/>
    <col min="11764" max="11764" width="1.5" style="87"/>
    <col min="11765" max="11765" width="1.08203125" style="87" customWidth="1"/>
    <col min="11766" max="11766" width="1.5" style="87"/>
    <col min="11767" max="11768" width="3" style="87" customWidth="1"/>
    <col min="11769" max="11771" width="1.5" style="87"/>
    <col min="11772" max="11772" width="0.58203125" style="87" customWidth="1"/>
    <col min="11773" max="12009" width="1.5" style="87"/>
    <col min="12010" max="12010" width="3.33203125" style="87" customWidth="1"/>
    <col min="12011" max="12014" width="1.5" style="87"/>
    <col min="12015" max="12015" width="3" style="87" customWidth="1"/>
    <col min="12016" max="12018" width="1.5" style="87"/>
    <col min="12019" max="12019" width="1.25" style="87" customWidth="1"/>
    <col min="12020" max="12020" width="1.5" style="87"/>
    <col min="12021" max="12021" width="1.08203125" style="87" customWidth="1"/>
    <col min="12022" max="12022" width="1.5" style="87"/>
    <col min="12023" max="12024" width="3" style="87" customWidth="1"/>
    <col min="12025" max="12027" width="1.5" style="87"/>
    <col min="12028" max="12028" width="0.58203125" style="87" customWidth="1"/>
    <col min="12029" max="12265" width="1.5" style="87"/>
    <col min="12266" max="12266" width="3.33203125" style="87" customWidth="1"/>
    <col min="12267" max="12270" width="1.5" style="87"/>
    <col min="12271" max="12271" width="3" style="87" customWidth="1"/>
    <col min="12272" max="12274" width="1.5" style="87"/>
    <col min="12275" max="12275" width="1.25" style="87" customWidth="1"/>
    <col min="12276" max="12276" width="1.5" style="87"/>
    <col min="12277" max="12277" width="1.08203125" style="87" customWidth="1"/>
    <col min="12278" max="12278" width="1.5" style="87"/>
    <col min="12279" max="12280" width="3" style="87" customWidth="1"/>
    <col min="12281" max="12283" width="1.5" style="87"/>
    <col min="12284" max="12284" width="0.58203125" style="87" customWidth="1"/>
    <col min="12285" max="12521" width="1.5" style="87"/>
    <col min="12522" max="12522" width="3.33203125" style="87" customWidth="1"/>
    <col min="12523" max="12526" width="1.5" style="87"/>
    <col min="12527" max="12527" width="3" style="87" customWidth="1"/>
    <col min="12528" max="12530" width="1.5" style="87"/>
    <col min="12531" max="12531" width="1.25" style="87" customWidth="1"/>
    <col min="12532" max="12532" width="1.5" style="87"/>
    <col min="12533" max="12533" width="1.08203125" style="87" customWidth="1"/>
    <col min="12534" max="12534" width="1.5" style="87"/>
    <col min="12535" max="12536" width="3" style="87" customWidth="1"/>
    <col min="12537" max="12539" width="1.5" style="87"/>
    <col min="12540" max="12540" width="0.58203125" style="87" customWidth="1"/>
    <col min="12541" max="12777" width="1.5" style="87"/>
    <col min="12778" max="12778" width="3.33203125" style="87" customWidth="1"/>
    <col min="12779" max="12782" width="1.5" style="87"/>
    <col min="12783" max="12783" width="3" style="87" customWidth="1"/>
    <col min="12784" max="12786" width="1.5" style="87"/>
    <col min="12787" max="12787" width="1.25" style="87" customWidth="1"/>
    <col min="12788" max="12788" width="1.5" style="87"/>
    <col min="12789" max="12789" width="1.08203125" style="87" customWidth="1"/>
    <col min="12790" max="12790" width="1.5" style="87"/>
    <col min="12791" max="12792" width="3" style="87" customWidth="1"/>
    <col min="12793" max="12795" width="1.5" style="87"/>
    <col min="12796" max="12796" width="0.58203125" style="87" customWidth="1"/>
    <col min="12797" max="13033" width="1.5" style="87"/>
    <col min="13034" max="13034" width="3.33203125" style="87" customWidth="1"/>
    <col min="13035" max="13038" width="1.5" style="87"/>
    <col min="13039" max="13039" width="3" style="87" customWidth="1"/>
    <col min="13040" max="13042" width="1.5" style="87"/>
    <col min="13043" max="13043" width="1.25" style="87" customWidth="1"/>
    <col min="13044" max="13044" width="1.5" style="87"/>
    <col min="13045" max="13045" width="1.08203125" style="87" customWidth="1"/>
    <col min="13046" max="13046" width="1.5" style="87"/>
    <col min="13047" max="13048" width="3" style="87" customWidth="1"/>
    <col min="13049" max="13051" width="1.5" style="87"/>
    <col min="13052" max="13052" width="0.58203125" style="87" customWidth="1"/>
    <col min="13053" max="13289" width="1.5" style="87"/>
    <col min="13290" max="13290" width="3.33203125" style="87" customWidth="1"/>
    <col min="13291" max="13294" width="1.5" style="87"/>
    <col min="13295" max="13295" width="3" style="87" customWidth="1"/>
    <col min="13296" max="13298" width="1.5" style="87"/>
    <col min="13299" max="13299" width="1.25" style="87" customWidth="1"/>
    <col min="13300" max="13300" width="1.5" style="87"/>
    <col min="13301" max="13301" width="1.08203125" style="87" customWidth="1"/>
    <col min="13302" max="13302" width="1.5" style="87"/>
    <col min="13303" max="13304" width="3" style="87" customWidth="1"/>
    <col min="13305" max="13307" width="1.5" style="87"/>
    <col min="13308" max="13308" width="0.58203125" style="87" customWidth="1"/>
    <col min="13309" max="13545" width="1.5" style="87"/>
    <col min="13546" max="13546" width="3.33203125" style="87" customWidth="1"/>
    <col min="13547" max="13550" width="1.5" style="87"/>
    <col min="13551" max="13551" width="3" style="87" customWidth="1"/>
    <col min="13552" max="13554" width="1.5" style="87"/>
    <col min="13555" max="13555" width="1.25" style="87" customWidth="1"/>
    <col min="13556" max="13556" width="1.5" style="87"/>
    <col min="13557" max="13557" width="1.08203125" style="87" customWidth="1"/>
    <col min="13558" max="13558" width="1.5" style="87"/>
    <col min="13559" max="13560" width="3" style="87" customWidth="1"/>
    <col min="13561" max="13563" width="1.5" style="87"/>
    <col min="13564" max="13564" width="0.58203125" style="87" customWidth="1"/>
    <col min="13565" max="13801" width="1.5" style="87"/>
    <col min="13802" max="13802" width="3.33203125" style="87" customWidth="1"/>
    <col min="13803" max="13806" width="1.5" style="87"/>
    <col min="13807" max="13807" width="3" style="87" customWidth="1"/>
    <col min="13808" max="13810" width="1.5" style="87"/>
    <col min="13811" max="13811" width="1.25" style="87" customWidth="1"/>
    <col min="13812" max="13812" width="1.5" style="87"/>
    <col min="13813" max="13813" width="1.08203125" style="87" customWidth="1"/>
    <col min="13814" max="13814" width="1.5" style="87"/>
    <col min="13815" max="13816" width="3" style="87" customWidth="1"/>
    <col min="13817" max="13819" width="1.5" style="87"/>
    <col min="13820" max="13820" width="0.58203125" style="87" customWidth="1"/>
    <col min="13821" max="14057" width="1.5" style="87"/>
    <col min="14058" max="14058" width="3.33203125" style="87" customWidth="1"/>
    <col min="14059" max="14062" width="1.5" style="87"/>
    <col min="14063" max="14063" width="3" style="87" customWidth="1"/>
    <col min="14064" max="14066" width="1.5" style="87"/>
    <col min="14067" max="14067" width="1.25" style="87" customWidth="1"/>
    <col min="14068" max="14068" width="1.5" style="87"/>
    <col min="14069" max="14069" width="1.08203125" style="87" customWidth="1"/>
    <col min="14070" max="14070" width="1.5" style="87"/>
    <col min="14071" max="14072" width="3" style="87" customWidth="1"/>
    <col min="14073" max="14075" width="1.5" style="87"/>
    <col min="14076" max="14076" width="0.58203125" style="87" customWidth="1"/>
    <col min="14077" max="14313" width="1.5" style="87"/>
    <col min="14314" max="14314" width="3.33203125" style="87" customWidth="1"/>
    <col min="14315" max="14318" width="1.5" style="87"/>
    <col min="14319" max="14319" width="3" style="87" customWidth="1"/>
    <col min="14320" max="14322" width="1.5" style="87"/>
    <col min="14323" max="14323" width="1.25" style="87" customWidth="1"/>
    <col min="14324" max="14324" width="1.5" style="87"/>
    <col min="14325" max="14325" width="1.08203125" style="87" customWidth="1"/>
    <col min="14326" max="14326" width="1.5" style="87"/>
    <col min="14327" max="14328" width="3" style="87" customWidth="1"/>
    <col min="14329" max="14331" width="1.5" style="87"/>
    <col min="14332" max="14332" width="0.58203125" style="87" customWidth="1"/>
    <col min="14333" max="14569" width="1.5" style="87"/>
    <col min="14570" max="14570" width="3.33203125" style="87" customWidth="1"/>
    <col min="14571" max="14574" width="1.5" style="87"/>
    <col min="14575" max="14575" width="3" style="87" customWidth="1"/>
    <col min="14576" max="14578" width="1.5" style="87"/>
    <col min="14579" max="14579" width="1.25" style="87" customWidth="1"/>
    <col min="14580" max="14580" width="1.5" style="87"/>
    <col min="14581" max="14581" width="1.08203125" style="87" customWidth="1"/>
    <col min="14582" max="14582" width="1.5" style="87"/>
    <col min="14583" max="14584" width="3" style="87" customWidth="1"/>
    <col min="14585" max="14587" width="1.5" style="87"/>
    <col min="14588" max="14588" width="0.58203125" style="87" customWidth="1"/>
    <col min="14589" max="14825" width="1.5" style="87"/>
    <col min="14826" max="14826" width="3.33203125" style="87" customWidth="1"/>
    <col min="14827" max="14830" width="1.5" style="87"/>
    <col min="14831" max="14831" width="3" style="87" customWidth="1"/>
    <col min="14832" max="14834" width="1.5" style="87"/>
    <col min="14835" max="14835" width="1.25" style="87" customWidth="1"/>
    <col min="14836" max="14836" width="1.5" style="87"/>
    <col min="14837" max="14837" width="1.08203125" style="87" customWidth="1"/>
    <col min="14838" max="14838" width="1.5" style="87"/>
    <col min="14839" max="14840" width="3" style="87" customWidth="1"/>
    <col min="14841" max="14843" width="1.5" style="87"/>
    <col min="14844" max="14844" width="0.58203125" style="87" customWidth="1"/>
    <col min="14845" max="15081" width="1.5" style="87"/>
    <col min="15082" max="15082" width="3.33203125" style="87" customWidth="1"/>
    <col min="15083" max="15086" width="1.5" style="87"/>
    <col min="15087" max="15087" width="3" style="87" customWidth="1"/>
    <col min="15088" max="15090" width="1.5" style="87"/>
    <col min="15091" max="15091" width="1.25" style="87" customWidth="1"/>
    <col min="15092" max="15092" width="1.5" style="87"/>
    <col min="15093" max="15093" width="1.08203125" style="87" customWidth="1"/>
    <col min="15094" max="15094" width="1.5" style="87"/>
    <col min="15095" max="15096" width="3" style="87" customWidth="1"/>
    <col min="15097" max="15099" width="1.5" style="87"/>
    <col min="15100" max="15100" width="0.58203125" style="87" customWidth="1"/>
    <col min="15101" max="15337" width="1.5" style="87"/>
    <col min="15338" max="15338" width="3.33203125" style="87" customWidth="1"/>
    <col min="15339" max="15342" width="1.5" style="87"/>
    <col min="15343" max="15343" width="3" style="87" customWidth="1"/>
    <col min="15344" max="15346" width="1.5" style="87"/>
    <col min="15347" max="15347" width="1.25" style="87" customWidth="1"/>
    <col min="15348" max="15348" width="1.5" style="87"/>
    <col min="15349" max="15349" width="1.08203125" style="87" customWidth="1"/>
    <col min="15350" max="15350" width="1.5" style="87"/>
    <col min="15351" max="15352" width="3" style="87" customWidth="1"/>
    <col min="15353" max="15355" width="1.5" style="87"/>
    <col min="15356" max="15356" width="0.58203125" style="87" customWidth="1"/>
    <col min="15357" max="15593" width="1.5" style="87"/>
    <col min="15594" max="15594" width="3.33203125" style="87" customWidth="1"/>
    <col min="15595" max="15598" width="1.5" style="87"/>
    <col min="15599" max="15599" width="3" style="87" customWidth="1"/>
    <col min="15600" max="15602" width="1.5" style="87"/>
    <col min="15603" max="15603" width="1.25" style="87" customWidth="1"/>
    <col min="15604" max="15604" width="1.5" style="87"/>
    <col min="15605" max="15605" width="1.08203125" style="87" customWidth="1"/>
    <col min="15606" max="15606" width="1.5" style="87"/>
    <col min="15607" max="15608" width="3" style="87" customWidth="1"/>
    <col min="15609" max="15611" width="1.5" style="87"/>
    <col min="15612" max="15612" width="0.58203125" style="87" customWidth="1"/>
    <col min="15613" max="15849" width="1.5" style="87"/>
    <col min="15850" max="15850" width="3.33203125" style="87" customWidth="1"/>
    <col min="15851" max="15854" width="1.5" style="87"/>
    <col min="15855" max="15855" width="3" style="87" customWidth="1"/>
    <col min="15856" max="15858" width="1.5" style="87"/>
    <col min="15859" max="15859" width="1.25" style="87" customWidth="1"/>
    <col min="15860" max="15860" width="1.5" style="87"/>
    <col min="15861" max="15861" width="1.08203125" style="87" customWidth="1"/>
    <col min="15862" max="15862" width="1.5" style="87"/>
    <col min="15863" max="15864" width="3" style="87" customWidth="1"/>
    <col min="15865" max="15867" width="1.5" style="87"/>
    <col min="15868" max="15868" width="0.58203125" style="87" customWidth="1"/>
    <col min="15869" max="16105" width="1.5" style="87"/>
    <col min="16106" max="16106" width="3.33203125" style="87" customWidth="1"/>
    <col min="16107" max="16110" width="1.5" style="87"/>
    <col min="16111" max="16111" width="3" style="87" customWidth="1"/>
    <col min="16112" max="16114" width="1.5" style="87"/>
    <col min="16115" max="16115" width="1.25" style="87" customWidth="1"/>
    <col min="16116" max="16116" width="1.5" style="87"/>
    <col min="16117" max="16117" width="1.08203125" style="87" customWidth="1"/>
    <col min="16118" max="16118" width="1.5" style="87"/>
    <col min="16119" max="16120" width="3" style="87" customWidth="1"/>
    <col min="16121" max="16123" width="1.5" style="87"/>
    <col min="16124" max="16124" width="0.58203125" style="87" customWidth="1"/>
    <col min="16125" max="16384" width="1.5" style="87"/>
  </cols>
  <sheetData>
    <row r="1" spans="1:12" ht="15.75" customHeight="1" x14ac:dyDescent="0.55000000000000004">
      <c r="A1" s="105" t="s">
        <v>323</v>
      </c>
    </row>
    <row r="2" spans="1:12" ht="9" customHeight="1" x14ac:dyDescent="0.55000000000000004">
      <c r="A2" s="88"/>
      <c r="B2" s="88"/>
      <c r="C2" s="88"/>
      <c r="D2" s="88"/>
      <c r="E2" s="107"/>
      <c r="F2" s="88"/>
      <c r="G2" s="88"/>
      <c r="H2" s="88"/>
      <c r="I2" s="88"/>
      <c r="J2" s="88"/>
      <c r="K2" s="88"/>
      <c r="L2" s="88"/>
    </row>
    <row r="3" spans="1:12" ht="18" customHeight="1" x14ac:dyDescent="0.55000000000000004">
      <c r="A3" s="113" t="s">
        <v>368</v>
      </c>
      <c r="B3" s="114"/>
      <c r="C3" s="114"/>
      <c r="D3" s="114"/>
      <c r="E3" s="113"/>
      <c r="F3" s="105" t="s">
        <v>345</v>
      </c>
      <c r="G3" s="105"/>
      <c r="H3" s="88"/>
      <c r="I3" s="88"/>
      <c r="J3" s="88"/>
      <c r="K3" s="88"/>
      <c r="L3" s="104" t="s">
        <v>344</v>
      </c>
    </row>
    <row r="4" spans="1:12" s="110" customFormat="1" ht="19.5" customHeight="1" x14ac:dyDescent="0.55000000000000004">
      <c r="A4" s="117"/>
      <c r="B4" s="427" t="s">
        <v>343</v>
      </c>
      <c r="C4" s="455" t="s">
        <v>367</v>
      </c>
      <c r="D4" s="456"/>
      <c r="E4" s="457"/>
      <c r="F4" s="379" t="s">
        <v>341</v>
      </c>
      <c r="G4" s="342" t="s">
        <v>366</v>
      </c>
      <c r="H4" s="342" t="s">
        <v>339</v>
      </c>
      <c r="I4" s="342" t="s">
        <v>365</v>
      </c>
      <c r="J4" s="379" t="s">
        <v>364</v>
      </c>
      <c r="K4" s="461" t="s">
        <v>337</v>
      </c>
      <c r="L4" s="462"/>
    </row>
    <row r="5" spans="1:12" s="110" customFormat="1" ht="19.5" customHeight="1" x14ac:dyDescent="0.55000000000000004">
      <c r="A5" s="117"/>
      <c r="B5" s="427"/>
      <c r="C5" s="465" t="s">
        <v>363</v>
      </c>
      <c r="D5" s="466"/>
      <c r="E5" s="467"/>
      <c r="F5" s="458"/>
      <c r="G5" s="459"/>
      <c r="H5" s="460"/>
      <c r="I5" s="460"/>
      <c r="J5" s="458"/>
      <c r="K5" s="463"/>
      <c r="L5" s="464"/>
    </row>
    <row r="6" spans="1:12" s="110" customFormat="1" ht="19.5" customHeight="1" x14ac:dyDescent="0.55000000000000004">
      <c r="A6" s="117"/>
      <c r="B6" s="427"/>
      <c r="C6" s="434" t="s">
        <v>362</v>
      </c>
      <c r="D6" s="435"/>
      <c r="E6" s="436"/>
      <c r="F6" s="101" t="s">
        <v>335</v>
      </c>
      <c r="G6" s="343"/>
      <c r="H6" s="100" t="s">
        <v>334</v>
      </c>
      <c r="I6" s="100" t="s">
        <v>333</v>
      </c>
      <c r="J6" s="101" t="s">
        <v>361</v>
      </c>
      <c r="K6" s="468" t="s">
        <v>360</v>
      </c>
      <c r="L6" s="469"/>
    </row>
    <row r="7" spans="1:12" ht="27.65" customHeight="1" x14ac:dyDescent="0.55000000000000004">
      <c r="A7" s="88"/>
      <c r="B7" s="379">
        <v>1</v>
      </c>
      <c r="C7" s="382"/>
      <c r="D7" s="383"/>
      <c r="E7" s="384"/>
      <c r="F7" s="385"/>
      <c r="G7" s="398"/>
      <c r="H7" s="389" t="str">
        <f>IF(G7&gt;50,ROUNDDOWN(F7*G7/100,0),IF(AND(G7&gt;0,G7&lt;=50),ROUNDUP(F7*G7/100,0),IF(G7&lt;0,-G7,"")))</f>
        <v/>
      </c>
      <c r="I7" s="389" t="str">
        <f>IF(H7="","",MIN(ROUNDDOWN(H7,0),82000))</f>
        <v/>
      </c>
      <c r="J7" s="377"/>
      <c r="K7" s="366" t="str">
        <f>IF(I7="","",I7*J7)</f>
        <v/>
      </c>
      <c r="L7" s="368"/>
    </row>
    <row r="8" spans="1:12" ht="27.65" customHeight="1" x14ac:dyDescent="0.55000000000000004">
      <c r="A8" s="88"/>
      <c r="B8" s="380"/>
      <c r="C8" s="395"/>
      <c r="D8" s="396"/>
      <c r="E8" s="397"/>
      <c r="F8" s="386"/>
      <c r="G8" s="399"/>
      <c r="H8" s="390"/>
      <c r="I8" s="390"/>
      <c r="J8" s="392"/>
      <c r="K8" s="393"/>
      <c r="L8" s="394"/>
    </row>
    <row r="9" spans="1:12" ht="27.65" customHeight="1" x14ac:dyDescent="0.55000000000000004">
      <c r="A9" s="88"/>
      <c r="B9" s="381"/>
      <c r="C9" s="361"/>
      <c r="D9" s="362"/>
      <c r="E9" s="363"/>
      <c r="F9" s="387"/>
      <c r="G9" s="400"/>
      <c r="H9" s="391"/>
      <c r="I9" s="391"/>
      <c r="J9" s="378"/>
      <c r="K9" s="369"/>
      <c r="L9" s="371"/>
    </row>
    <row r="10" spans="1:12" ht="27.65" customHeight="1" x14ac:dyDescent="0.55000000000000004">
      <c r="A10" s="88"/>
      <c r="B10" s="379">
        <v>2</v>
      </c>
      <c r="C10" s="382"/>
      <c r="D10" s="383"/>
      <c r="E10" s="384"/>
      <c r="F10" s="385"/>
      <c r="G10" s="398"/>
      <c r="H10" s="389" t="str">
        <f t="shared" ref="H10" si="0">IF(G10&gt;50,ROUNDDOWN(F10*G10/100,0),IF(AND(G10&gt;0,G10&lt;=50),ROUNDUP(F10*G10/100,0),IF(G10&lt;0,-G10,"")))</f>
        <v/>
      </c>
      <c r="I10" s="389" t="str">
        <f t="shared" ref="I10" si="1">IF(H10="","",MIN(ROUNDDOWN(H10,0),82000))</f>
        <v/>
      </c>
      <c r="J10" s="377"/>
      <c r="K10" s="366" t="str">
        <f t="shared" ref="K10" si="2">IF(I10="","",I10*J10)</f>
        <v/>
      </c>
      <c r="L10" s="368"/>
    </row>
    <row r="11" spans="1:12" ht="27.65" customHeight="1" x14ac:dyDescent="0.55000000000000004">
      <c r="A11" s="88"/>
      <c r="B11" s="380"/>
      <c r="C11" s="395"/>
      <c r="D11" s="396"/>
      <c r="E11" s="397"/>
      <c r="F11" s="386"/>
      <c r="G11" s="399"/>
      <c r="H11" s="390"/>
      <c r="I11" s="390"/>
      <c r="J11" s="392"/>
      <c r="K11" s="393"/>
      <c r="L11" s="394"/>
    </row>
    <row r="12" spans="1:12" ht="27.65" customHeight="1" x14ac:dyDescent="0.55000000000000004">
      <c r="A12" s="88"/>
      <c r="B12" s="381"/>
      <c r="C12" s="361"/>
      <c r="D12" s="362"/>
      <c r="E12" s="363"/>
      <c r="F12" s="387"/>
      <c r="G12" s="400"/>
      <c r="H12" s="391"/>
      <c r="I12" s="391"/>
      <c r="J12" s="378"/>
      <c r="K12" s="369"/>
      <c r="L12" s="371"/>
    </row>
    <row r="13" spans="1:12" ht="27.65" customHeight="1" x14ac:dyDescent="0.55000000000000004">
      <c r="A13" s="88"/>
      <c r="B13" s="379">
        <v>3</v>
      </c>
      <c r="C13" s="382"/>
      <c r="D13" s="383"/>
      <c r="E13" s="384"/>
      <c r="F13" s="385"/>
      <c r="G13" s="349"/>
      <c r="H13" s="389" t="str">
        <f t="shared" ref="H13" si="3">IF(G13&gt;50,ROUNDDOWN(F13*G13/100,0),IF(AND(G13&gt;0,G13&lt;=50),ROUNDUP(F13*G13/100,0),IF(G13&lt;0,-G13,"")))</f>
        <v/>
      </c>
      <c r="I13" s="389" t="str">
        <f t="shared" ref="I13" si="4">IF(H13="","",MIN(ROUNDDOWN(H13,0),82000))</f>
        <v/>
      </c>
      <c r="J13" s="377"/>
      <c r="K13" s="366" t="str">
        <f t="shared" ref="K13" si="5">IF(I13="","",I13*J13)</f>
        <v/>
      </c>
      <c r="L13" s="368"/>
    </row>
    <row r="14" spans="1:12" ht="27.65" customHeight="1" x14ac:dyDescent="0.55000000000000004">
      <c r="A14" s="88"/>
      <c r="B14" s="380"/>
      <c r="C14" s="395"/>
      <c r="D14" s="396"/>
      <c r="E14" s="397"/>
      <c r="F14" s="386"/>
      <c r="G14" s="388"/>
      <c r="H14" s="390"/>
      <c r="I14" s="390"/>
      <c r="J14" s="392"/>
      <c r="K14" s="393"/>
      <c r="L14" s="394"/>
    </row>
    <row r="15" spans="1:12" ht="27.65" customHeight="1" x14ac:dyDescent="0.55000000000000004">
      <c r="A15" s="88"/>
      <c r="B15" s="381"/>
      <c r="C15" s="361"/>
      <c r="D15" s="362"/>
      <c r="E15" s="363"/>
      <c r="F15" s="387"/>
      <c r="G15" s="350"/>
      <c r="H15" s="391"/>
      <c r="I15" s="391"/>
      <c r="J15" s="378"/>
      <c r="K15" s="369"/>
      <c r="L15" s="371"/>
    </row>
    <row r="16" spans="1:12" ht="27.65" customHeight="1" x14ac:dyDescent="0.55000000000000004">
      <c r="A16" s="88"/>
      <c r="B16" s="379">
        <v>4</v>
      </c>
      <c r="C16" s="382"/>
      <c r="D16" s="383"/>
      <c r="E16" s="384"/>
      <c r="F16" s="385"/>
      <c r="G16" s="349"/>
      <c r="H16" s="389" t="str">
        <f t="shared" ref="H16" si="6">IF(G16&gt;50,ROUNDDOWN(F16*G16/100,0),IF(AND(G16&gt;0,G16&lt;=50),ROUNDUP(F16*G16/100,0),IF(G16&lt;0,-G16,"")))</f>
        <v/>
      </c>
      <c r="I16" s="389" t="str">
        <f t="shared" ref="I16" si="7">IF(H16="","",MIN(ROUNDDOWN(H16,0),82000))</f>
        <v/>
      </c>
      <c r="J16" s="377"/>
      <c r="K16" s="366" t="str">
        <f t="shared" ref="K16" si="8">IF(I16="","",I16*J16)</f>
        <v/>
      </c>
      <c r="L16" s="368"/>
    </row>
    <row r="17" spans="1:12" ht="27.65" customHeight="1" x14ac:dyDescent="0.55000000000000004">
      <c r="A17" s="88"/>
      <c r="B17" s="380"/>
      <c r="C17" s="395"/>
      <c r="D17" s="396"/>
      <c r="E17" s="397"/>
      <c r="F17" s="386"/>
      <c r="G17" s="388"/>
      <c r="H17" s="390"/>
      <c r="I17" s="390"/>
      <c r="J17" s="392"/>
      <c r="K17" s="393"/>
      <c r="L17" s="394"/>
    </row>
    <row r="18" spans="1:12" ht="27.65" customHeight="1" x14ac:dyDescent="0.55000000000000004">
      <c r="A18" s="88"/>
      <c r="B18" s="381"/>
      <c r="C18" s="361"/>
      <c r="D18" s="362"/>
      <c r="E18" s="363"/>
      <c r="F18" s="387"/>
      <c r="G18" s="350"/>
      <c r="H18" s="391"/>
      <c r="I18" s="391"/>
      <c r="J18" s="378"/>
      <c r="K18" s="369"/>
      <c r="L18" s="371"/>
    </row>
    <row r="19" spans="1:12" ht="27.65" customHeight="1" x14ac:dyDescent="0.55000000000000004">
      <c r="A19" s="88"/>
      <c r="B19" s="379">
        <v>5</v>
      </c>
      <c r="C19" s="382"/>
      <c r="D19" s="383"/>
      <c r="E19" s="384"/>
      <c r="F19" s="385"/>
      <c r="G19" s="349"/>
      <c r="H19" s="389" t="str">
        <f t="shared" ref="H19" si="9">IF(G19&gt;50,ROUNDDOWN(F19*G19/100,0),IF(AND(G19&gt;0,G19&lt;=50),ROUNDUP(F19*G19/100,0),IF(G19&lt;0,-G19,"")))</f>
        <v/>
      </c>
      <c r="I19" s="389" t="str">
        <f t="shared" ref="I19" si="10">IF(H19="","",MIN(ROUNDDOWN(H19,0),82000))</f>
        <v/>
      </c>
      <c r="J19" s="377"/>
      <c r="K19" s="366" t="str">
        <f t="shared" ref="K19" si="11">IF(I19="","",I19*J19)</f>
        <v/>
      </c>
      <c r="L19" s="368"/>
    </row>
    <row r="20" spans="1:12" ht="27.65" customHeight="1" x14ac:dyDescent="0.55000000000000004">
      <c r="A20" s="88"/>
      <c r="B20" s="380"/>
      <c r="C20" s="395"/>
      <c r="D20" s="396"/>
      <c r="E20" s="397"/>
      <c r="F20" s="386"/>
      <c r="G20" s="388"/>
      <c r="H20" s="390"/>
      <c r="I20" s="390"/>
      <c r="J20" s="392"/>
      <c r="K20" s="393"/>
      <c r="L20" s="394"/>
    </row>
    <row r="21" spans="1:12" ht="27.65" customHeight="1" x14ac:dyDescent="0.55000000000000004">
      <c r="A21" s="88"/>
      <c r="B21" s="381"/>
      <c r="C21" s="361"/>
      <c r="D21" s="362"/>
      <c r="E21" s="363"/>
      <c r="F21" s="387"/>
      <c r="G21" s="350"/>
      <c r="H21" s="391"/>
      <c r="I21" s="391"/>
      <c r="J21" s="378"/>
      <c r="K21" s="369"/>
      <c r="L21" s="371"/>
    </row>
    <row r="22" spans="1:12" ht="27.65" customHeight="1" x14ac:dyDescent="0.55000000000000004">
      <c r="A22" s="88"/>
      <c r="B22" s="379">
        <v>6</v>
      </c>
      <c r="C22" s="382"/>
      <c r="D22" s="383"/>
      <c r="E22" s="384"/>
      <c r="F22" s="385"/>
      <c r="G22" s="349"/>
      <c r="H22" s="389" t="str">
        <f t="shared" ref="H22" si="12">IF(G22&gt;50,ROUNDDOWN(F22*G22/100,0),IF(AND(G22&gt;0,G22&lt;=50),ROUNDUP(F22*G22/100,0),IF(G22&lt;0,-G22,"")))</f>
        <v/>
      </c>
      <c r="I22" s="389" t="str">
        <f t="shared" ref="I22" si="13">IF(H22="","",MIN(ROUNDDOWN(H22,0),82000))</f>
        <v/>
      </c>
      <c r="J22" s="377"/>
      <c r="K22" s="366" t="str">
        <f t="shared" ref="K22" si="14">IF(I22="","",I22*J22)</f>
        <v/>
      </c>
      <c r="L22" s="368"/>
    </row>
    <row r="23" spans="1:12" ht="27.65" customHeight="1" x14ac:dyDescent="0.55000000000000004">
      <c r="A23" s="88"/>
      <c r="B23" s="380"/>
      <c r="C23" s="395"/>
      <c r="D23" s="396"/>
      <c r="E23" s="397"/>
      <c r="F23" s="386"/>
      <c r="G23" s="388"/>
      <c r="H23" s="390"/>
      <c r="I23" s="390"/>
      <c r="J23" s="392"/>
      <c r="K23" s="393"/>
      <c r="L23" s="394"/>
    </row>
    <row r="24" spans="1:12" ht="27.65" customHeight="1" x14ac:dyDescent="0.55000000000000004">
      <c r="A24" s="88"/>
      <c r="B24" s="381"/>
      <c r="C24" s="361"/>
      <c r="D24" s="362"/>
      <c r="E24" s="363"/>
      <c r="F24" s="387"/>
      <c r="G24" s="350"/>
      <c r="H24" s="391"/>
      <c r="I24" s="391"/>
      <c r="J24" s="378"/>
      <c r="K24" s="369"/>
      <c r="L24" s="371"/>
    </row>
    <row r="25" spans="1:12" ht="27.65" customHeight="1" x14ac:dyDescent="0.55000000000000004">
      <c r="A25" s="88"/>
      <c r="B25" s="379">
        <v>7</v>
      </c>
      <c r="C25" s="382"/>
      <c r="D25" s="383"/>
      <c r="E25" s="384"/>
      <c r="F25" s="385"/>
      <c r="G25" s="349"/>
      <c r="H25" s="389" t="str">
        <f t="shared" ref="H25" si="15">IF(G25&gt;50,ROUNDDOWN(F25*G25/100,0),IF(AND(G25&gt;0,G25&lt;=50),ROUNDUP(F25*G25/100,0),IF(G25&lt;0,-G25,"")))</f>
        <v/>
      </c>
      <c r="I25" s="389" t="str">
        <f t="shared" ref="I25" si="16">IF(H25="","",MIN(ROUNDDOWN(H25,0),82000))</f>
        <v/>
      </c>
      <c r="J25" s="377"/>
      <c r="K25" s="366" t="str">
        <f t="shared" ref="K25" si="17">IF(I25="","",I25*J25)</f>
        <v/>
      </c>
      <c r="L25" s="368"/>
    </row>
    <row r="26" spans="1:12" ht="27.65" customHeight="1" x14ac:dyDescent="0.55000000000000004">
      <c r="A26" s="88"/>
      <c r="B26" s="380"/>
      <c r="C26" s="395"/>
      <c r="D26" s="396"/>
      <c r="E26" s="397"/>
      <c r="F26" s="386"/>
      <c r="G26" s="388"/>
      <c r="H26" s="390"/>
      <c r="I26" s="390"/>
      <c r="J26" s="392"/>
      <c r="K26" s="393"/>
      <c r="L26" s="394"/>
    </row>
    <row r="27" spans="1:12" ht="27.65" customHeight="1" x14ac:dyDescent="0.55000000000000004">
      <c r="A27" s="88"/>
      <c r="B27" s="381"/>
      <c r="C27" s="361"/>
      <c r="D27" s="362"/>
      <c r="E27" s="363"/>
      <c r="F27" s="387"/>
      <c r="G27" s="350"/>
      <c r="H27" s="391"/>
      <c r="I27" s="391"/>
      <c r="J27" s="378"/>
      <c r="K27" s="369"/>
      <c r="L27" s="371"/>
    </row>
    <row r="28" spans="1:12" ht="27.65" customHeight="1" x14ac:dyDescent="0.55000000000000004">
      <c r="A28" s="88"/>
      <c r="B28" s="379">
        <v>8</v>
      </c>
      <c r="C28" s="382"/>
      <c r="D28" s="383"/>
      <c r="E28" s="384"/>
      <c r="F28" s="385"/>
      <c r="G28" s="349"/>
      <c r="H28" s="389" t="str">
        <f t="shared" ref="H28" si="18">IF(G28&gt;50,ROUNDDOWN(F28*G28/100,0),IF(AND(G28&gt;0,G28&lt;=50),ROUNDUP(F28*G28/100,0),IF(G28&lt;0,-G28,"")))</f>
        <v/>
      </c>
      <c r="I28" s="389" t="str">
        <f t="shared" ref="I28" si="19">IF(H28="","",MIN(ROUNDDOWN(H28,0),82000))</f>
        <v/>
      </c>
      <c r="J28" s="377"/>
      <c r="K28" s="366" t="str">
        <f t="shared" ref="K28" si="20">IF(I28="","",I28*J28)</f>
        <v/>
      </c>
      <c r="L28" s="368"/>
    </row>
    <row r="29" spans="1:12" ht="27.65" customHeight="1" x14ac:dyDescent="0.55000000000000004">
      <c r="A29" s="88"/>
      <c r="B29" s="380"/>
      <c r="C29" s="395"/>
      <c r="D29" s="396"/>
      <c r="E29" s="397"/>
      <c r="F29" s="386"/>
      <c r="G29" s="388"/>
      <c r="H29" s="390"/>
      <c r="I29" s="390"/>
      <c r="J29" s="392"/>
      <c r="K29" s="393"/>
      <c r="L29" s="394"/>
    </row>
    <row r="30" spans="1:12" ht="27.65" customHeight="1" x14ac:dyDescent="0.55000000000000004">
      <c r="A30" s="88"/>
      <c r="B30" s="381"/>
      <c r="C30" s="361"/>
      <c r="D30" s="362"/>
      <c r="E30" s="363"/>
      <c r="F30" s="387"/>
      <c r="G30" s="350"/>
      <c r="H30" s="391"/>
      <c r="I30" s="391"/>
      <c r="J30" s="378"/>
      <c r="K30" s="369"/>
      <c r="L30" s="371"/>
    </row>
    <row r="31" spans="1:12" ht="27.65" customHeight="1" x14ac:dyDescent="0.55000000000000004">
      <c r="A31" s="88"/>
      <c r="B31" s="379">
        <v>9</v>
      </c>
      <c r="C31" s="382"/>
      <c r="D31" s="383"/>
      <c r="E31" s="384"/>
      <c r="F31" s="385"/>
      <c r="G31" s="349"/>
      <c r="H31" s="389" t="str">
        <f t="shared" ref="H31" si="21">IF(G31&gt;50,ROUNDDOWN(F31*G31/100,0),IF(AND(G31&gt;0,G31&lt;=50),ROUNDUP(F31*G31/100,0),IF(G31&lt;0,-G31,"")))</f>
        <v/>
      </c>
      <c r="I31" s="389" t="str">
        <f t="shared" ref="I31" si="22">IF(H31="","",MIN(ROUNDDOWN(H31,0),82000))</f>
        <v/>
      </c>
      <c r="J31" s="377"/>
      <c r="K31" s="366" t="str">
        <f t="shared" ref="K31" si="23">IF(I31="","",I31*J31)</f>
        <v/>
      </c>
      <c r="L31" s="368"/>
    </row>
    <row r="32" spans="1:12" ht="27.65" customHeight="1" x14ac:dyDescent="0.55000000000000004">
      <c r="A32" s="88"/>
      <c r="B32" s="380"/>
      <c r="C32" s="395"/>
      <c r="D32" s="396"/>
      <c r="E32" s="397"/>
      <c r="F32" s="386"/>
      <c r="G32" s="388"/>
      <c r="H32" s="390"/>
      <c r="I32" s="390"/>
      <c r="J32" s="392"/>
      <c r="K32" s="393"/>
      <c r="L32" s="394"/>
    </row>
    <row r="33" spans="1:12" ht="27.65" customHeight="1" x14ac:dyDescent="0.55000000000000004">
      <c r="A33" s="88"/>
      <c r="B33" s="381"/>
      <c r="C33" s="361"/>
      <c r="D33" s="362"/>
      <c r="E33" s="363"/>
      <c r="F33" s="387"/>
      <c r="G33" s="350"/>
      <c r="H33" s="391"/>
      <c r="I33" s="391"/>
      <c r="J33" s="378"/>
      <c r="K33" s="369"/>
      <c r="L33" s="371"/>
    </row>
    <row r="34" spans="1:12" ht="27.65" customHeight="1" x14ac:dyDescent="0.55000000000000004">
      <c r="A34" s="88"/>
      <c r="B34" s="379">
        <v>10</v>
      </c>
      <c r="C34" s="382"/>
      <c r="D34" s="383"/>
      <c r="E34" s="384"/>
      <c r="F34" s="385"/>
      <c r="G34" s="349"/>
      <c r="H34" s="389" t="str">
        <f t="shared" ref="H34" si="24">IF(G34&gt;50,ROUNDDOWN(F34*G34/100,0),IF(AND(G34&gt;0,G34&lt;=50),ROUNDUP(F34*G34/100,0),IF(G34&lt;0,-G34,"")))</f>
        <v/>
      </c>
      <c r="I34" s="389" t="str">
        <f t="shared" ref="I34" si="25">IF(H34="","",MIN(ROUNDDOWN(H34,0),82000))</f>
        <v/>
      </c>
      <c r="J34" s="377"/>
      <c r="K34" s="366" t="str">
        <f t="shared" ref="K34" si="26">IF(I34="","",I34*J34)</f>
        <v/>
      </c>
      <c r="L34" s="368"/>
    </row>
    <row r="35" spans="1:12" ht="27.65" customHeight="1" x14ac:dyDescent="0.55000000000000004">
      <c r="A35" s="88"/>
      <c r="B35" s="380"/>
      <c r="C35" s="395"/>
      <c r="D35" s="396"/>
      <c r="E35" s="397"/>
      <c r="F35" s="386"/>
      <c r="G35" s="388"/>
      <c r="H35" s="390"/>
      <c r="I35" s="390"/>
      <c r="J35" s="392"/>
      <c r="K35" s="393"/>
      <c r="L35" s="394"/>
    </row>
    <row r="36" spans="1:12" ht="27.65" customHeight="1" x14ac:dyDescent="0.55000000000000004">
      <c r="A36" s="88"/>
      <c r="B36" s="381"/>
      <c r="C36" s="361"/>
      <c r="D36" s="362"/>
      <c r="E36" s="363"/>
      <c r="F36" s="387"/>
      <c r="G36" s="350"/>
      <c r="H36" s="391"/>
      <c r="I36" s="391"/>
      <c r="J36" s="378"/>
      <c r="K36" s="369"/>
      <c r="L36" s="371"/>
    </row>
    <row r="37" spans="1:12" ht="29.15" hidden="1" customHeight="1" x14ac:dyDescent="0.55000000000000004">
      <c r="A37" s="88"/>
      <c r="B37" s="379">
        <v>11</v>
      </c>
      <c r="C37" s="382"/>
      <c r="D37" s="383"/>
      <c r="E37" s="384"/>
      <c r="F37" s="385"/>
      <c r="G37" s="349"/>
      <c r="H37" s="389" t="str">
        <f t="shared" ref="H37" si="27">IF(G37&gt;50,ROUNDDOWN(F37*G37/100,0),IF(AND(G37&gt;0,G37&lt;=50),ROUNDUP(F37*G37/100,0),IF(G37&lt;0,-G37,"")))</f>
        <v/>
      </c>
      <c r="I37" s="389" t="str">
        <f t="shared" ref="I37" si="28">IF(H37="","",MIN(ROUNDDOWN(H37,0),82000))</f>
        <v/>
      </c>
      <c r="J37" s="377"/>
      <c r="K37" s="366" t="str">
        <f t="shared" ref="K37" si="29">IF(I37="","",I37*J37)</f>
        <v/>
      </c>
      <c r="L37" s="368"/>
    </row>
    <row r="38" spans="1:12" ht="29.15" hidden="1" customHeight="1" x14ac:dyDescent="0.55000000000000004">
      <c r="A38" s="88"/>
      <c r="B38" s="380"/>
      <c r="C38" s="395"/>
      <c r="D38" s="396"/>
      <c r="E38" s="397"/>
      <c r="F38" s="386"/>
      <c r="G38" s="388"/>
      <c r="H38" s="390"/>
      <c r="I38" s="390"/>
      <c r="J38" s="392"/>
      <c r="K38" s="393"/>
      <c r="L38" s="394"/>
    </row>
    <row r="39" spans="1:12" ht="29.15" hidden="1" customHeight="1" x14ac:dyDescent="0.55000000000000004">
      <c r="A39" s="88"/>
      <c r="B39" s="381"/>
      <c r="C39" s="361"/>
      <c r="D39" s="362"/>
      <c r="E39" s="363"/>
      <c r="F39" s="387"/>
      <c r="G39" s="350"/>
      <c r="H39" s="391"/>
      <c r="I39" s="391"/>
      <c r="J39" s="378"/>
      <c r="K39" s="369"/>
      <c r="L39" s="371"/>
    </row>
    <row r="40" spans="1:12" ht="29.15" hidden="1" customHeight="1" x14ac:dyDescent="0.55000000000000004">
      <c r="A40" s="88"/>
      <c r="B40" s="379">
        <v>12</v>
      </c>
      <c r="C40" s="382"/>
      <c r="D40" s="383"/>
      <c r="E40" s="384"/>
      <c r="F40" s="385"/>
      <c r="G40" s="349"/>
      <c r="H40" s="389" t="str">
        <f t="shared" ref="H40" si="30">IF(G40&gt;50,ROUNDDOWN(F40*G40/100,0),IF(AND(G40&gt;0,G40&lt;=50),ROUNDUP(F40*G40/100,0),IF(G40&lt;0,-G40,"")))</f>
        <v/>
      </c>
      <c r="I40" s="389" t="str">
        <f t="shared" ref="I40" si="31">IF(H40="","",MIN(ROUNDDOWN(H40,0),82000))</f>
        <v/>
      </c>
      <c r="J40" s="377"/>
      <c r="K40" s="366" t="str">
        <f t="shared" ref="K40" si="32">IF(I40="","",I40*J40)</f>
        <v/>
      </c>
      <c r="L40" s="368"/>
    </row>
    <row r="41" spans="1:12" ht="29.15" hidden="1" customHeight="1" x14ac:dyDescent="0.55000000000000004">
      <c r="A41" s="88"/>
      <c r="B41" s="380"/>
      <c r="C41" s="395"/>
      <c r="D41" s="396"/>
      <c r="E41" s="397"/>
      <c r="F41" s="386"/>
      <c r="G41" s="388"/>
      <c r="H41" s="390"/>
      <c r="I41" s="390"/>
      <c r="J41" s="392"/>
      <c r="K41" s="393"/>
      <c r="L41" s="394"/>
    </row>
    <row r="42" spans="1:12" ht="29.15" hidden="1" customHeight="1" x14ac:dyDescent="0.55000000000000004">
      <c r="A42" s="88"/>
      <c r="B42" s="381"/>
      <c r="C42" s="361"/>
      <c r="D42" s="362"/>
      <c r="E42" s="363"/>
      <c r="F42" s="387"/>
      <c r="G42" s="350"/>
      <c r="H42" s="391"/>
      <c r="I42" s="391"/>
      <c r="J42" s="378"/>
      <c r="K42" s="369"/>
      <c r="L42" s="371"/>
    </row>
    <row r="43" spans="1:12" ht="29.15" hidden="1" customHeight="1" x14ac:dyDescent="0.55000000000000004">
      <c r="A43" s="88"/>
      <c r="B43" s="379">
        <v>13</v>
      </c>
      <c r="C43" s="382"/>
      <c r="D43" s="383"/>
      <c r="E43" s="384"/>
      <c r="F43" s="385"/>
      <c r="G43" s="349"/>
      <c r="H43" s="389" t="str">
        <f t="shared" ref="H43" si="33">IF(G43&gt;50,ROUNDDOWN(F43*G43/100,0),IF(AND(G43&gt;0,G43&lt;=50),ROUNDUP(F43*G43/100,0),IF(G43&lt;0,-G43,"")))</f>
        <v/>
      </c>
      <c r="I43" s="389" t="str">
        <f t="shared" ref="I43" si="34">IF(H43="","",MIN(ROUNDDOWN(H43,0),82000))</f>
        <v/>
      </c>
      <c r="J43" s="377"/>
      <c r="K43" s="366" t="str">
        <f t="shared" ref="K43" si="35">IF(I43="","",I43*J43)</f>
        <v/>
      </c>
      <c r="L43" s="368"/>
    </row>
    <row r="44" spans="1:12" ht="29.15" hidden="1" customHeight="1" x14ac:dyDescent="0.55000000000000004">
      <c r="A44" s="88"/>
      <c r="B44" s="380"/>
      <c r="C44" s="395"/>
      <c r="D44" s="396"/>
      <c r="E44" s="397"/>
      <c r="F44" s="386"/>
      <c r="G44" s="388"/>
      <c r="H44" s="390"/>
      <c r="I44" s="390"/>
      <c r="J44" s="392"/>
      <c r="K44" s="393"/>
      <c r="L44" s="394"/>
    </row>
    <row r="45" spans="1:12" ht="29.15" hidden="1" customHeight="1" x14ac:dyDescent="0.55000000000000004">
      <c r="A45" s="88"/>
      <c r="B45" s="381"/>
      <c r="C45" s="361"/>
      <c r="D45" s="362"/>
      <c r="E45" s="363"/>
      <c r="F45" s="387"/>
      <c r="G45" s="350"/>
      <c r="H45" s="391"/>
      <c r="I45" s="391"/>
      <c r="J45" s="378"/>
      <c r="K45" s="369"/>
      <c r="L45" s="371"/>
    </row>
    <row r="46" spans="1:12" ht="29.15" hidden="1" customHeight="1" x14ac:dyDescent="0.55000000000000004">
      <c r="A46" s="88"/>
      <c r="B46" s="379">
        <v>14</v>
      </c>
      <c r="C46" s="382"/>
      <c r="D46" s="383"/>
      <c r="E46" s="384"/>
      <c r="F46" s="385"/>
      <c r="G46" s="349"/>
      <c r="H46" s="389" t="str">
        <f t="shared" ref="H46" si="36">IF(G46&gt;50,ROUNDDOWN(F46*G46/100,0),IF(AND(G46&gt;0,G46&lt;=50),ROUNDUP(F46*G46/100,0),IF(G46&lt;0,-G46,"")))</f>
        <v/>
      </c>
      <c r="I46" s="389" t="str">
        <f t="shared" ref="I46" si="37">IF(H46="","",MIN(ROUNDDOWN(H46,0),82000))</f>
        <v/>
      </c>
      <c r="J46" s="377"/>
      <c r="K46" s="366" t="str">
        <f t="shared" ref="K46" si="38">IF(I46="","",I46*J46)</f>
        <v/>
      </c>
      <c r="L46" s="368"/>
    </row>
    <row r="47" spans="1:12" ht="29.15" hidden="1" customHeight="1" x14ac:dyDescent="0.55000000000000004">
      <c r="A47" s="88"/>
      <c r="B47" s="380"/>
      <c r="C47" s="395"/>
      <c r="D47" s="396"/>
      <c r="E47" s="397"/>
      <c r="F47" s="386"/>
      <c r="G47" s="388"/>
      <c r="H47" s="390"/>
      <c r="I47" s="390"/>
      <c r="J47" s="392"/>
      <c r="K47" s="393"/>
      <c r="L47" s="394"/>
    </row>
    <row r="48" spans="1:12" ht="29.15" hidden="1" customHeight="1" x14ac:dyDescent="0.55000000000000004">
      <c r="A48" s="88"/>
      <c r="B48" s="381"/>
      <c r="C48" s="361"/>
      <c r="D48" s="362"/>
      <c r="E48" s="363"/>
      <c r="F48" s="387"/>
      <c r="G48" s="350"/>
      <c r="H48" s="391"/>
      <c r="I48" s="391"/>
      <c r="J48" s="378"/>
      <c r="K48" s="369"/>
      <c r="L48" s="371"/>
    </row>
    <row r="49" spans="1:12" ht="29.15" hidden="1" customHeight="1" x14ac:dyDescent="0.55000000000000004">
      <c r="A49" s="88"/>
      <c r="B49" s="379">
        <v>15</v>
      </c>
      <c r="C49" s="382"/>
      <c r="D49" s="383"/>
      <c r="E49" s="384"/>
      <c r="F49" s="385"/>
      <c r="G49" s="349"/>
      <c r="H49" s="389" t="str">
        <f t="shared" ref="H49" si="39">IF(G49&gt;50,ROUNDDOWN(F49*G49/100,0),IF(AND(G49&gt;0,G49&lt;=50),ROUNDUP(F49*G49/100,0),IF(G49&lt;0,-G49,"")))</f>
        <v/>
      </c>
      <c r="I49" s="389" t="str">
        <f t="shared" ref="I49" si="40">IF(H49="","",MIN(ROUNDDOWN(H49,0),82000))</f>
        <v/>
      </c>
      <c r="J49" s="377"/>
      <c r="K49" s="366" t="str">
        <f t="shared" ref="K49" si="41">IF(I49="","",I49*J49)</f>
        <v/>
      </c>
      <c r="L49" s="368"/>
    </row>
    <row r="50" spans="1:12" ht="29.15" hidden="1" customHeight="1" x14ac:dyDescent="0.55000000000000004">
      <c r="A50" s="88"/>
      <c r="B50" s="380"/>
      <c r="C50" s="395"/>
      <c r="D50" s="396"/>
      <c r="E50" s="397"/>
      <c r="F50" s="386"/>
      <c r="G50" s="388"/>
      <c r="H50" s="390"/>
      <c r="I50" s="390"/>
      <c r="J50" s="392"/>
      <c r="K50" s="393"/>
      <c r="L50" s="394"/>
    </row>
    <row r="51" spans="1:12" ht="29.15" hidden="1" customHeight="1" x14ac:dyDescent="0.55000000000000004">
      <c r="A51" s="88"/>
      <c r="B51" s="381"/>
      <c r="C51" s="361"/>
      <c r="D51" s="362"/>
      <c r="E51" s="363"/>
      <c r="F51" s="387"/>
      <c r="G51" s="350"/>
      <c r="H51" s="391"/>
      <c r="I51" s="391"/>
      <c r="J51" s="378"/>
      <c r="K51" s="369"/>
      <c r="L51" s="371"/>
    </row>
    <row r="52" spans="1:12" ht="29.15" hidden="1" customHeight="1" x14ac:dyDescent="0.55000000000000004">
      <c r="A52" s="88"/>
      <c r="B52" s="379">
        <v>16</v>
      </c>
      <c r="C52" s="382"/>
      <c r="D52" s="383"/>
      <c r="E52" s="384"/>
      <c r="F52" s="385"/>
      <c r="G52" s="349"/>
      <c r="H52" s="389" t="str">
        <f t="shared" ref="H52" si="42">IF(G52&gt;50,ROUNDDOWN(F52*G52/100,0),IF(AND(G52&gt;0,G52&lt;=50),ROUNDUP(F52*G52/100,0),IF(G52&lt;0,-G52,"")))</f>
        <v/>
      </c>
      <c r="I52" s="389" t="str">
        <f t="shared" ref="I52" si="43">IF(H52="","",MIN(ROUNDDOWN(H52,0),82000))</f>
        <v/>
      </c>
      <c r="J52" s="377"/>
      <c r="K52" s="366" t="str">
        <f t="shared" ref="K52" si="44">IF(I52="","",I52*J52)</f>
        <v/>
      </c>
      <c r="L52" s="368"/>
    </row>
    <row r="53" spans="1:12" ht="29.15" hidden="1" customHeight="1" x14ac:dyDescent="0.55000000000000004">
      <c r="A53" s="88"/>
      <c r="B53" s="380"/>
      <c r="C53" s="395"/>
      <c r="D53" s="396"/>
      <c r="E53" s="397"/>
      <c r="F53" s="386"/>
      <c r="G53" s="388"/>
      <c r="H53" s="390"/>
      <c r="I53" s="390"/>
      <c r="J53" s="392"/>
      <c r="K53" s="393"/>
      <c r="L53" s="394"/>
    </row>
    <row r="54" spans="1:12" ht="29.15" hidden="1" customHeight="1" x14ac:dyDescent="0.55000000000000004">
      <c r="A54" s="88"/>
      <c r="B54" s="381"/>
      <c r="C54" s="361"/>
      <c r="D54" s="362"/>
      <c r="E54" s="363"/>
      <c r="F54" s="387"/>
      <c r="G54" s="350"/>
      <c r="H54" s="391"/>
      <c r="I54" s="391"/>
      <c r="J54" s="378"/>
      <c r="K54" s="369"/>
      <c r="L54" s="371"/>
    </row>
    <row r="55" spans="1:12" ht="29.15" hidden="1" customHeight="1" x14ac:dyDescent="0.55000000000000004">
      <c r="A55" s="88"/>
      <c r="B55" s="379">
        <v>17</v>
      </c>
      <c r="C55" s="382"/>
      <c r="D55" s="383"/>
      <c r="E55" s="384"/>
      <c r="F55" s="385"/>
      <c r="G55" s="349"/>
      <c r="H55" s="389" t="str">
        <f t="shared" ref="H55" si="45">IF(G55&gt;50,ROUNDDOWN(F55*G55/100,0),IF(AND(G55&gt;0,G55&lt;=50),ROUNDUP(F55*G55/100,0),IF(G55&lt;0,-G55,"")))</f>
        <v/>
      </c>
      <c r="I55" s="389" t="str">
        <f t="shared" ref="I55" si="46">IF(H55="","",MIN(ROUNDDOWN(H55,0),82000))</f>
        <v/>
      </c>
      <c r="J55" s="377"/>
      <c r="K55" s="366" t="str">
        <f t="shared" ref="K55" si="47">IF(I55="","",I55*J55)</f>
        <v/>
      </c>
      <c r="L55" s="368"/>
    </row>
    <row r="56" spans="1:12" ht="29.15" hidden="1" customHeight="1" x14ac:dyDescent="0.55000000000000004">
      <c r="A56" s="88"/>
      <c r="B56" s="380"/>
      <c r="C56" s="395"/>
      <c r="D56" s="396"/>
      <c r="E56" s="397"/>
      <c r="F56" s="386"/>
      <c r="G56" s="388"/>
      <c r="H56" s="390"/>
      <c r="I56" s="390"/>
      <c r="J56" s="392"/>
      <c r="K56" s="393"/>
      <c r="L56" s="394"/>
    </row>
    <row r="57" spans="1:12" ht="29.15" hidden="1" customHeight="1" x14ac:dyDescent="0.55000000000000004">
      <c r="A57" s="88"/>
      <c r="B57" s="381"/>
      <c r="C57" s="361"/>
      <c r="D57" s="362"/>
      <c r="E57" s="363"/>
      <c r="F57" s="387"/>
      <c r="G57" s="350"/>
      <c r="H57" s="391"/>
      <c r="I57" s="391"/>
      <c r="J57" s="378"/>
      <c r="K57" s="369"/>
      <c r="L57" s="371"/>
    </row>
    <row r="58" spans="1:12" ht="29.15" hidden="1" customHeight="1" x14ac:dyDescent="0.55000000000000004">
      <c r="A58" s="88"/>
      <c r="B58" s="379">
        <v>18</v>
      </c>
      <c r="C58" s="382"/>
      <c r="D58" s="383"/>
      <c r="E58" s="384"/>
      <c r="F58" s="385"/>
      <c r="G58" s="349"/>
      <c r="H58" s="389" t="str">
        <f t="shared" ref="H58" si="48">IF(G58&gt;50,ROUNDDOWN(F58*G58/100,0),IF(AND(G58&gt;0,G58&lt;=50),ROUNDUP(F58*G58/100,0),IF(G58&lt;0,-G58,"")))</f>
        <v/>
      </c>
      <c r="I58" s="389" t="str">
        <f t="shared" ref="I58" si="49">IF(H58="","",MIN(ROUNDDOWN(H58,0),82000))</f>
        <v/>
      </c>
      <c r="J58" s="377"/>
      <c r="K58" s="366" t="str">
        <f t="shared" ref="K58" si="50">IF(I58="","",I58*J58)</f>
        <v/>
      </c>
      <c r="L58" s="368"/>
    </row>
    <row r="59" spans="1:12" ht="29.15" hidden="1" customHeight="1" x14ac:dyDescent="0.55000000000000004">
      <c r="A59" s="88"/>
      <c r="B59" s="380"/>
      <c r="C59" s="395"/>
      <c r="D59" s="396"/>
      <c r="E59" s="397"/>
      <c r="F59" s="386"/>
      <c r="G59" s="388"/>
      <c r="H59" s="390"/>
      <c r="I59" s="390"/>
      <c r="J59" s="392"/>
      <c r="K59" s="393"/>
      <c r="L59" s="394"/>
    </row>
    <row r="60" spans="1:12" ht="29.15" hidden="1" customHeight="1" x14ac:dyDescent="0.55000000000000004">
      <c r="A60" s="88"/>
      <c r="B60" s="381"/>
      <c r="C60" s="361"/>
      <c r="D60" s="362"/>
      <c r="E60" s="363"/>
      <c r="F60" s="387"/>
      <c r="G60" s="350"/>
      <c r="H60" s="391"/>
      <c r="I60" s="391"/>
      <c r="J60" s="378"/>
      <c r="K60" s="369"/>
      <c r="L60" s="371"/>
    </row>
    <row r="61" spans="1:12" ht="29.15" hidden="1" customHeight="1" x14ac:dyDescent="0.55000000000000004">
      <c r="A61" s="88"/>
      <c r="B61" s="379">
        <v>19</v>
      </c>
      <c r="C61" s="382"/>
      <c r="D61" s="383"/>
      <c r="E61" s="384"/>
      <c r="F61" s="385"/>
      <c r="G61" s="349"/>
      <c r="H61" s="389" t="str">
        <f t="shared" ref="H61" si="51">IF(G61&gt;50,ROUNDDOWN(F61*G61/100,0),IF(AND(G61&gt;0,G61&lt;=50),ROUNDUP(F61*G61/100,0),IF(G61&lt;0,-G61,"")))</f>
        <v/>
      </c>
      <c r="I61" s="389" t="str">
        <f t="shared" ref="I61" si="52">IF(H61="","",MIN(ROUNDDOWN(H61,0),82000))</f>
        <v/>
      </c>
      <c r="J61" s="377"/>
      <c r="K61" s="366" t="str">
        <f t="shared" ref="K61" si="53">IF(I61="","",I61*J61)</f>
        <v/>
      </c>
      <c r="L61" s="368"/>
    </row>
    <row r="62" spans="1:12" ht="29.15" hidden="1" customHeight="1" x14ac:dyDescent="0.55000000000000004">
      <c r="A62" s="88"/>
      <c r="B62" s="380"/>
      <c r="C62" s="395"/>
      <c r="D62" s="396"/>
      <c r="E62" s="397"/>
      <c r="F62" s="386"/>
      <c r="G62" s="388"/>
      <c r="H62" s="390"/>
      <c r="I62" s="390"/>
      <c r="J62" s="392"/>
      <c r="K62" s="393"/>
      <c r="L62" s="394"/>
    </row>
    <row r="63" spans="1:12" ht="29.15" hidden="1" customHeight="1" x14ac:dyDescent="0.55000000000000004">
      <c r="A63" s="88"/>
      <c r="B63" s="381"/>
      <c r="C63" s="361"/>
      <c r="D63" s="362"/>
      <c r="E63" s="363"/>
      <c r="F63" s="387"/>
      <c r="G63" s="350"/>
      <c r="H63" s="391"/>
      <c r="I63" s="391"/>
      <c r="J63" s="378"/>
      <c r="K63" s="369"/>
      <c r="L63" s="371"/>
    </row>
    <row r="64" spans="1:12" ht="29.15" hidden="1" customHeight="1" x14ac:dyDescent="0.55000000000000004">
      <c r="A64" s="88"/>
      <c r="B64" s="379">
        <v>20</v>
      </c>
      <c r="C64" s="382"/>
      <c r="D64" s="383"/>
      <c r="E64" s="384"/>
      <c r="F64" s="385"/>
      <c r="G64" s="349"/>
      <c r="H64" s="389" t="str">
        <f t="shared" ref="H64" si="54">IF(G64&gt;50,ROUNDDOWN(F64*G64/100,0),IF(AND(G64&gt;0,G64&lt;=50),ROUNDUP(F64*G64/100,0),IF(G64&lt;0,-G64,"")))</f>
        <v/>
      </c>
      <c r="I64" s="389" t="str">
        <f t="shared" ref="I64" si="55">IF(H64="","",MIN(ROUNDDOWN(H64,0),82000))</f>
        <v/>
      </c>
      <c r="J64" s="377"/>
      <c r="K64" s="366" t="str">
        <f t="shared" ref="K64" si="56">IF(I64="","",I64*J64)</f>
        <v/>
      </c>
      <c r="L64" s="368"/>
    </row>
    <row r="65" spans="1:27" ht="29.15" hidden="1" customHeight="1" x14ac:dyDescent="0.55000000000000004">
      <c r="A65" s="88"/>
      <c r="B65" s="380"/>
      <c r="C65" s="395"/>
      <c r="D65" s="396"/>
      <c r="E65" s="397"/>
      <c r="F65" s="386"/>
      <c r="G65" s="388"/>
      <c r="H65" s="390"/>
      <c r="I65" s="390"/>
      <c r="J65" s="392"/>
      <c r="K65" s="393"/>
      <c r="L65" s="394"/>
    </row>
    <row r="66" spans="1:27" ht="29.15" hidden="1" customHeight="1" x14ac:dyDescent="0.55000000000000004">
      <c r="A66" s="88"/>
      <c r="B66" s="381"/>
      <c r="C66" s="361"/>
      <c r="D66" s="362"/>
      <c r="E66" s="363"/>
      <c r="F66" s="387"/>
      <c r="G66" s="350"/>
      <c r="H66" s="391"/>
      <c r="I66" s="391"/>
      <c r="J66" s="378"/>
      <c r="K66" s="369"/>
      <c r="L66" s="371"/>
    </row>
    <row r="67" spans="1:27" ht="29.15" hidden="1" customHeight="1" x14ac:dyDescent="0.55000000000000004">
      <c r="A67" s="88"/>
      <c r="B67" s="379">
        <v>21</v>
      </c>
      <c r="C67" s="382"/>
      <c r="D67" s="383"/>
      <c r="E67" s="384"/>
      <c r="F67" s="385"/>
      <c r="G67" s="398"/>
      <c r="H67" s="389" t="str">
        <f t="shared" ref="H67" si="57">IF(G67&gt;50,ROUNDDOWN(F67*G67/100,0),IF(AND(G67&gt;0,G67&lt;=50),ROUNDUP(F67*G67/100,0),IF(G67&lt;0,-G67,"")))</f>
        <v/>
      </c>
      <c r="I67" s="389" t="str">
        <f t="shared" ref="I67" si="58">IF(H67="","",MIN(ROUNDDOWN(H67,0),82000))</f>
        <v/>
      </c>
      <c r="J67" s="377"/>
      <c r="K67" s="366" t="str">
        <f t="shared" ref="K67" si="59">IF(I67="","",I67*J67)</f>
        <v/>
      </c>
      <c r="L67" s="368"/>
    </row>
    <row r="68" spans="1:27" ht="29.15" hidden="1" customHeight="1" x14ac:dyDescent="0.55000000000000004">
      <c r="A68" s="88"/>
      <c r="B68" s="380"/>
      <c r="C68" s="395"/>
      <c r="D68" s="396"/>
      <c r="E68" s="397"/>
      <c r="F68" s="386"/>
      <c r="G68" s="399"/>
      <c r="H68" s="390"/>
      <c r="I68" s="390"/>
      <c r="J68" s="392"/>
      <c r="K68" s="393"/>
      <c r="L68" s="394"/>
    </row>
    <row r="69" spans="1:27" ht="29.15" hidden="1" customHeight="1" x14ac:dyDescent="0.55000000000000004">
      <c r="A69" s="88"/>
      <c r="B69" s="381"/>
      <c r="C69" s="361"/>
      <c r="D69" s="362"/>
      <c r="E69" s="363"/>
      <c r="F69" s="387"/>
      <c r="G69" s="400"/>
      <c r="H69" s="391"/>
      <c r="I69" s="391"/>
      <c r="J69" s="378"/>
      <c r="K69" s="369"/>
      <c r="L69" s="371"/>
    </row>
    <row r="70" spans="1:27" ht="29.15" hidden="1" customHeight="1" x14ac:dyDescent="0.55000000000000004">
      <c r="A70" s="88"/>
      <c r="B70" s="379">
        <v>22</v>
      </c>
      <c r="C70" s="382"/>
      <c r="D70" s="383"/>
      <c r="E70" s="384"/>
      <c r="F70" s="385"/>
      <c r="G70" s="398"/>
      <c r="H70" s="389" t="str">
        <f t="shared" ref="H70" si="60">IF(G70&gt;50,ROUNDDOWN(F70*G70/100,0),IF(AND(G70&gt;0,G70&lt;=50),ROUNDUP(F70*G70/100,0),IF(G70&lt;0,-G70,"")))</f>
        <v/>
      </c>
      <c r="I70" s="389" t="str">
        <f t="shared" ref="I70" si="61">IF(H70="","",MIN(ROUNDDOWN(H70,0),82000))</f>
        <v/>
      </c>
      <c r="J70" s="377"/>
      <c r="K70" s="366" t="str">
        <f t="shared" ref="K70" si="62">IF(I70="","",I70*J70)</f>
        <v/>
      </c>
      <c r="L70" s="368"/>
    </row>
    <row r="71" spans="1:27" ht="29.15" hidden="1" customHeight="1" x14ac:dyDescent="0.55000000000000004">
      <c r="A71" s="88"/>
      <c r="B71" s="380"/>
      <c r="C71" s="395"/>
      <c r="D71" s="396"/>
      <c r="E71" s="397"/>
      <c r="F71" s="386"/>
      <c r="G71" s="399"/>
      <c r="H71" s="390"/>
      <c r="I71" s="390"/>
      <c r="J71" s="392"/>
      <c r="K71" s="393"/>
      <c r="L71" s="394"/>
    </row>
    <row r="72" spans="1:27" ht="29.15" hidden="1" customHeight="1" x14ac:dyDescent="0.55000000000000004">
      <c r="A72" s="88"/>
      <c r="B72" s="381"/>
      <c r="C72" s="361"/>
      <c r="D72" s="362"/>
      <c r="E72" s="363"/>
      <c r="F72" s="387"/>
      <c r="G72" s="400"/>
      <c r="H72" s="391"/>
      <c r="I72" s="391"/>
      <c r="J72" s="378"/>
      <c r="K72" s="369"/>
      <c r="L72" s="371"/>
    </row>
    <row r="73" spans="1:27" ht="29.15" hidden="1" customHeight="1" x14ac:dyDescent="0.55000000000000004">
      <c r="A73" s="88"/>
      <c r="B73" s="379">
        <v>23</v>
      </c>
      <c r="C73" s="382"/>
      <c r="D73" s="383"/>
      <c r="E73" s="384"/>
      <c r="F73" s="385"/>
      <c r="G73" s="349"/>
      <c r="H73" s="389" t="str">
        <f t="shared" ref="H73" si="63">IF(G73&gt;50,ROUNDDOWN(F73*G73/100,0),IF(AND(G73&gt;0,G73&lt;=50),ROUNDUP(F73*G73/100,0),IF(G73&lt;0,-G73,"")))</f>
        <v/>
      </c>
      <c r="I73" s="389" t="str">
        <f t="shared" ref="I73" si="64">IF(H73="","",MIN(ROUNDDOWN(H73,0),82000))</f>
        <v/>
      </c>
      <c r="J73" s="377"/>
      <c r="K73" s="366" t="str">
        <f t="shared" ref="K73" si="65">IF(I73="","",I73*J73)</f>
        <v/>
      </c>
      <c r="L73" s="368"/>
    </row>
    <row r="74" spans="1:27" ht="29.15" hidden="1" customHeight="1" x14ac:dyDescent="0.55000000000000004">
      <c r="A74" s="88"/>
      <c r="B74" s="380"/>
      <c r="C74" s="395"/>
      <c r="D74" s="396"/>
      <c r="E74" s="397"/>
      <c r="F74" s="386"/>
      <c r="G74" s="388"/>
      <c r="H74" s="390"/>
      <c r="I74" s="390"/>
      <c r="J74" s="392"/>
      <c r="K74" s="393"/>
      <c r="L74" s="394"/>
    </row>
    <row r="75" spans="1:27" ht="29.15" hidden="1" customHeight="1" x14ac:dyDescent="0.55000000000000004">
      <c r="A75" s="88"/>
      <c r="B75" s="381"/>
      <c r="C75" s="361"/>
      <c r="D75" s="362"/>
      <c r="E75" s="363"/>
      <c r="F75" s="387"/>
      <c r="G75" s="350"/>
      <c r="H75" s="391"/>
      <c r="I75" s="391"/>
      <c r="J75" s="378"/>
      <c r="K75" s="369"/>
      <c r="L75" s="371"/>
    </row>
    <row r="76" spans="1:27" ht="29.15" hidden="1" customHeight="1" x14ac:dyDescent="0.55000000000000004">
      <c r="A76" s="88"/>
      <c r="B76" s="379">
        <v>24</v>
      </c>
      <c r="C76" s="382"/>
      <c r="D76" s="383"/>
      <c r="E76" s="384"/>
      <c r="F76" s="385"/>
      <c r="G76" s="349"/>
      <c r="H76" s="389" t="str">
        <f t="shared" ref="H76" si="66">IF(G76&gt;50,ROUNDDOWN(F76*G76/100,0),IF(AND(G76&gt;0,G76&lt;=50),ROUNDUP(F76*G76/100,0),IF(G76&lt;0,-G76,"")))</f>
        <v/>
      </c>
      <c r="I76" s="389" t="str">
        <f t="shared" ref="I76" si="67">IF(H76="","",MIN(ROUNDDOWN(H76,0),82000))</f>
        <v/>
      </c>
      <c r="J76" s="377"/>
      <c r="K76" s="366" t="str">
        <f t="shared" ref="K76" si="68">IF(I76="","",I76*J76)</f>
        <v/>
      </c>
      <c r="L76" s="368"/>
      <c r="N76" s="112"/>
      <c r="O76" s="112"/>
      <c r="P76" s="112"/>
      <c r="Q76" s="112"/>
      <c r="R76" s="112"/>
      <c r="S76" s="112"/>
      <c r="T76" s="112"/>
      <c r="U76" s="111"/>
      <c r="V76" s="111"/>
      <c r="W76" s="111"/>
      <c r="X76" s="111"/>
      <c r="Y76" s="111"/>
      <c r="Z76" s="111"/>
      <c r="AA76" s="111"/>
    </row>
    <row r="77" spans="1:27" ht="29.15" hidden="1" customHeight="1" x14ac:dyDescent="0.55000000000000004">
      <c r="A77" s="88"/>
      <c r="B77" s="380"/>
      <c r="C77" s="395"/>
      <c r="D77" s="396"/>
      <c r="E77" s="397"/>
      <c r="F77" s="386"/>
      <c r="G77" s="388"/>
      <c r="H77" s="390"/>
      <c r="I77" s="390"/>
      <c r="J77" s="392"/>
      <c r="K77" s="393"/>
      <c r="L77" s="394"/>
      <c r="R77" s="443"/>
      <c r="S77" s="443"/>
      <c r="T77" s="443"/>
      <c r="U77" s="443"/>
      <c r="V77" s="443"/>
      <c r="W77" s="443"/>
      <c r="X77" s="443"/>
      <c r="Y77" s="443"/>
      <c r="Z77" s="443"/>
      <c r="AA77" s="443"/>
    </row>
    <row r="78" spans="1:27" ht="29.15" hidden="1" customHeight="1" x14ac:dyDescent="0.55000000000000004">
      <c r="A78" s="88"/>
      <c r="B78" s="381"/>
      <c r="C78" s="361"/>
      <c r="D78" s="362"/>
      <c r="E78" s="363"/>
      <c r="F78" s="387"/>
      <c r="G78" s="350"/>
      <c r="H78" s="391"/>
      <c r="I78" s="391"/>
      <c r="J78" s="378"/>
      <c r="K78" s="369"/>
      <c r="L78" s="371"/>
      <c r="R78" s="110"/>
      <c r="S78" s="110"/>
      <c r="T78" s="110"/>
      <c r="U78" s="110"/>
      <c r="V78" s="110"/>
      <c r="W78" s="110"/>
      <c r="X78" s="110"/>
      <c r="Y78" s="110"/>
      <c r="Z78" s="110"/>
      <c r="AA78" s="110"/>
    </row>
    <row r="79" spans="1:27" ht="29.15" hidden="1" customHeight="1" x14ac:dyDescent="0.55000000000000004">
      <c r="A79" s="88"/>
      <c r="B79" s="379">
        <v>25</v>
      </c>
      <c r="C79" s="382"/>
      <c r="D79" s="383"/>
      <c r="E79" s="384"/>
      <c r="F79" s="385"/>
      <c r="G79" s="349"/>
      <c r="H79" s="389" t="str">
        <f t="shared" ref="H79" si="69">IF(G79&gt;50,ROUNDDOWN(F79*G79/100,0),IF(AND(G79&gt;0,G79&lt;=50),ROUNDUP(F79*G79/100,0),IF(G79&lt;0,-G79,"")))</f>
        <v/>
      </c>
      <c r="I79" s="389" t="str">
        <f t="shared" ref="I79" si="70">IF(H79="","",MIN(ROUNDDOWN(H79,0),82000))</f>
        <v/>
      </c>
      <c r="J79" s="377"/>
      <c r="K79" s="366" t="str">
        <f t="shared" ref="K79" si="71">IF(I79="","",I79*J79)</f>
        <v/>
      </c>
      <c r="L79" s="368"/>
    </row>
    <row r="80" spans="1:27" ht="29.15" hidden="1" customHeight="1" x14ac:dyDescent="0.55000000000000004">
      <c r="A80" s="88"/>
      <c r="B80" s="380"/>
      <c r="C80" s="395"/>
      <c r="D80" s="396"/>
      <c r="E80" s="397"/>
      <c r="F80" s="386"/>
      <c r="G80" s="388"/>
      <c r="H80" s="390"/>
      <c r="I80" s="390"/>
      <c r="J80" s="392"/>
      <c r="K80" s="393"/>
      <c r="L80" s="394"/>
    </row>
    <row r="81" spans="1:12" ht="29.15" hidden="1" customHeight="1" x14ac:dyDescent="0.55000000000000004">
      <c r="A81" s="88"/>
      <c r="B81" s="381"/>
      <c r="C81" s="361"/>
      <c r="D81" s="362"/>
      <c r="E81" s="363"/>
      <c r="F81" s="387"/>
      <c r="G81" s="350"/>
      <c r="H81" s="391"/>
      <c r="I81" s="391"/>
      <c r="J81" s="378"/>
      <c r="K81" s="369"/>
      <c r="L81" s="371"/>
    </row>
    <row r="82" spans="1:12" ht="29.15" hidden="1" customHeight="1" x14ac:dyDescent="0.55000000000000004">
      <c r="A82" s="88"/>
      <c r="B82" s="379">
        <v>26</v>
      </c>
      <c r="C82" s="382"/>
      <c r="D82" s="383"/>
      <c r="E82" s="384"/>
      <c r="F82" s="385"/>
      <c r="G82" s="349"/>
      <c r="H82" s="389" t="str">
        <f t="shared" ref="H82" si="72">IF(G82&gt;50,ROUNDDOWN(F82*G82/100,0),IF(AND(G82&gt;0,G82&lt;=50),ROUNDUP(F82*G82/100,0),IF(G82&lt;0,-G82,"")))</f>
        <v/>
      </c>
      <c r="I82" s="389" t="str">
        <f t="shared" ref="I82" si="73">IF(H82="","",MIN(ROUNDDOWN(H82,0),82000))</f>
        <v/>
      </c>
      <c r="J82" s="377"/>
      <c r="K82" s="366" t="str">
        <f t="shared" ref="K82" si="74">IF(I82="","",I82*J82)</f>
        <v/>
      </c>
      <c r="L82" s="368"/>
    </row>
    <row r="83" spans="1:12" ht="29.15" hidden="1" customHeight="1" x14ac:dyDescent="0.55000000000000004">
      <c r="A83" s="88"/>
      <c r="B83" s="380"/>
      <c r="C83" s="395"/>
      <c r="D83" s="396"/>
      <c r="E83" s="397"/>
      <c r="F83" s="386"/>
      <c r="G83" s="388"/>
      <c r="H83" s="390"/>
      <c r="I83" s="390"/>
      <c r="J83" s="392"/>
      <c r="K83" s="393"/>
      <c r="L83" s="394"/>
    </row>
    <row r="84" spans="1:12" ht="29.15" hidden="1" customHeight="1" x14ac:dyDescent="0.55000000000000004">
      <c r="A84" s="88"/>
      <c r="B84" s="381"/>
      <c r="C84" s="361"/>
      <c r="D84" s="362"/>
      <c r="E84" s="363"/>
      <c r="F84" s="387"/>
      <c r="G84" s="350"/>
      <c r="H84" s="391"/>
      <c r="I84" s="391"/>
      <c r="J84" s="378"/>
      <c r="K84" s="369"/>
      <c r="L84" s="371"/>
    </row>
    <row r="85" spans="1:12" ht="29.15" hidden="1" customHeight="1" x14ac:dyDescent="0.55000000000000004">
      <c r="A85" s="88"/>
      <c r="B85" s="379">
        <v>27</v>
      </c>
      <c r="C85" s="382"/>
      <c r="D85" s="383"/>
      <c r="E85" s="384"/>
      <c r="F85" s="385"/>
      <c r="G85" s="349"/>
      <c r="H85" s="389" t="str">
        <f t="shared" ref="H85" si="75">IF(G85&gt;50,ROUNDDOWN(F85*G85/100,0),IF(AND(G85&gt;0,G85&lt;=50),ROUNDUP(F85*G85/100,0),IF(G85&lt;0,-G85,"")))</f>
        <v/>
      </c>
      <c r="I85" s="389" t="str">
        <f t="shared" ref="I85" si="76">IF(H85="","",MIN(ROUNDDOWN(H85,0),82000))</f>
        <v/>
      </c>
      <c r="J85" s="377"/>
      <c r="K85" s="366" t="str">
        <f t="shared" ref="K85" si="77">IF(I85="","",I85*J85)</f>
        <v/>
      </c>
      <c r="L85" s="368"/>
    </row>
    <row r="86" spans="1:12" ht="29.15" hidden="1" customHeight="1" x14ac:dyDescent="0.55000000000000004">
      <c r="A86" s="88"/>
      <c r="B86" s="380"/>
      <c r="C86" s="395"/>
      <c r="D86" s="396"/>
      <c r="E86" s="397"/>
      <c r="F86" s="386"/>
      <c r="G86" s="388"/>
      <c r="H86" s="390"/>
      <c r="I86" s="390"/>
      <c r="J86" s="392"/>
      <c r="K86" s="393"/>
      <c r="L86" s="394"/>
    </row>
    <row r="87" spans="1:12" ht="29.15" hidden="1" customHeight="1" x14ac:dyDescent="0.55000000000000004">
      <c r="A87" s="88"/>
      <c r="B87" s="381"/>
      <c r="C87" s="361"/>
      <c r="D87" s="362"/>
      <c r="E87" s="363"/>
      <c r="F87" s="387"/>
      <c r="G87" s="350"/>
      <c r="H87" s="391"/>
      <c r="I87" s="391"/>
      <c r="J87" s="378"/>
      <c r="K87" s="369"/>
      <c r="L87" s="371"/>
    </row>
    <row r="88" spans="1:12" ht="29.15" hidden="1" customHeight="1" x14ac:dyDescent="0.55000000000000004">
      <c r="A88" s="88"/>
      <c r="B88" s="379">
        <v>28</v>
      </c>
      <c r="C88" s="382"/>
      <c r="D88" s="383"/>
      <c r="E88" s="384"/>
      <c r="F88" s="385"/>
      <c r="G88" s="349"/>
      <c r="H88" s="389" t="str">
        <f t="shared" ref="H88" si="78">IF(G88&gt;50,ROUNDDOWN(F88*G88/100,0),IF(AND(G88&gt;0,G88&lt;=50),ROUNDUP(F88*G88/100,0),IF(G88&lt;0,-G88,"")))</f>
        <v/>
      </c>
      <c r="I88" s="389" t="str">
        <f t="shared" ref="I88" si="79">IF(H88="","",MIN(ROUNDDOWN(H88,0),82000))</f>
        <v/>
      </c>
      <c r="J88" s="377"/>
      <c r="K88" s="366" t="str">
        <f t="shared" ref="K88" si="80">IF(I88="","",I88*J88)</f>
        <v/>
      </c>
      <c r="L88" s="368"/>
    </row>
    <row r="89" spans="1:12" ht="29.15" hidden="1" customHeight="1" x14ac:dyDescent="0.55000000000000004">
      <c r="A89" s="88"/>
      <c r="B89" s="380"/>
      <c r="C89" s="395"/>
      <c r="D89" s="396"/>
      <c r="E89" s="397"/>
      <c r="F89" s="386"/>
      <c r="G89" s="388"/>
      <c r="H89" s="390"/>
      <c r="I89" s="390"/>
      <c r="J89" s="392"/>
      <c r="K89" s="393"/>
      <c r="L89" s="394"/>
    </row>
    <row r="90" spans="1:12" ht="29.15" hidden="1" customHeight="1" x14ac:dyDescent="0.55000000000000004">
      <c r="A90" s="88"/>
      <c r="B90" s="381"/>
      <c r="C90" s="361"/>
      <c r="D90" s="362"/>
      <c r="E90" s="363"/>
      <c r="F90" s="387"/>
      <c r="G90" s="350"/>
      <c r="H90" s="391"/>
      <c r="I90" s="391"/>
      <c r="J90" s="378"/>
      <c r="K90" s="369"/>
      <c r="L90" s="371"/>
    </row>
    <row r="91" spans="1:12" ht="29.15" hidden="1" customHeight="1" x14ac:dyDescent="0.55000000000000004">
      <c r="A91" s="88"/>
      <c r="B91" s="379">
        <v>29</v>
      </c>
      <c r="C91" s="382"/>
      <c r="D91" s="383"/>
      <c r="E91" s="384"/>
      <c r="F91" s="385"/>
      <c r="G91" s="349"/>
      <c r="H91" s="389" t="str">
        <f t="shared" ref="H91" si="81">IF(G91&gt;50,ROUNDDOWN(F91*G91/100,0),IF(AND(G91&gt;0,G91&lt;=50),ROUNDUP(F91*G91/100,0),IF(G91&lt;0,-G91,"")))</f>
        <v/>
      </c>
      <c r="I91" s="389" t="str">
        <f t="shared" ref="I91" si="82">IF(H91="","",MIN(ROUNDDOWN(H91,0),82000))</f>
        <v/>
      </c>
      <c r="J91" s="377"/>
      <c r="K91" s="366" t="str">
        <f t="shared" ref="K91" si="83">IF(I91="","",I91*J91)</f>
        <v/>
      </c>
      <c r="L91" s="368"/>
    </row>
    <row r="92" spans="1:12" ht="29.15" hidden="1" customHeight="1" x14ac:dyDescent="0.55000000000000004">
      <c r="A92" s="88"/>
      <c r="B92" s="380"/>
      <c r="C92" s="395"/>
      <c r="D92" s="396"/>
      <c r="E92" s="397"/>
      <c r="F92" s="386"/>
      <c r="G92" s="388"/>
      <c r="H92" s="390"/>
      <c r="I92" s="390"/>
      <c r="J92" s="392"/>
      <c r="K92" s="393"/>
      <c r="L92" s="394"/>
    </row>
    <row r="93" spans="1:12" ht="29.15" hidden="1" customHeight="1" x14ac:dyDescent="0.55000000000000004">
      <c r="A93" s="88"/>
      <c r="B93" s="381"/>
      <c r="C93" s="361"/>
      <c r="D93" s="362"/>
      <c r="E93" s="363"/>
      <c r="F93" s="387"/>
      <c r="G93" s="350"/>
      <c r="H93" s="391"/>
      <c r="I93" s="391"/>
      <c r="J93" s="378"/>
      <c r="K93" s="369"/>
      <c r="L93" s="371"/>
    </row>
    <row r="94" spans="1:12" ht="29.15" hidden="1" customHeight="1" x14ac:dyDescent="0.55000000000000004">
      <c r="A94" s="88"/>
      <c r="B94" s="379">
        <v>30</v>
      </c>
      <c r="C94" s="382"/>
      <c r="D94" s="383"/>
      <c r="E94" s="384"/>
      <c r="F94" s="385"/>
      <c r="G94" s="349"/>
      <c r="H94" s="389" t="str">
        <f t="shared" ref="H94" si="84">IF(G94&gt;50,ROUNDDOWN(F94*G94/100,0),IF(AND(G94&gt;0,G94&lt;=50),ROUNDUP(F94*G94/100,0),IF(G94&lt;0,-G94,"")))</f>
        <v/>
      </c>
      <c r="I94" s="389" t="str">
        <f t="shared" ref="I94" si="85">IF(H94="","",MIN(ROUNDDOWN(H94,0),82000))</f>
        <v/>
      </c>
      <c r="J94" s="377"/>
      <c r="K94" s="366" t="str">
        <f t="shared" ref="K94" si="86">IF(I94="","",I94*J94)</f>
        <v/>
      </c>
      <c r="L94" s="368"/>
    </row>
    <row r="95" spans="1:12" ht="29.15" hidden="1" customHeight="1" x14ac:dyDescent="0.55000000000000004">
      <c r="A95" s="88"/>
      <c r="B95" s="380"/>
      <c r="C95" s="395"/>
      <c r="D95" s="396"/>
      <c r="E95" s="397"/>
      <c r="F95" s="386"/>
      <c r="G95" s="388"/>
      <c r="H95" s="390"/>
      <c r="I95" s="390"/>
      <c r="J95" s="392"/>
      <c r="K95" s="393"/>
      <c r="L95" s="394"/>
    </row>
    <row r="96" spans="1:12" ht="29.15" hidden="1" customHeight="1" x14ac:dyDescent="0.55000000000000004">
      <c r="A96" s="88"/>
      <c r="B96" s="381"/>
      <c r="C96" s="361"/>
      <c r="D96" s="362"/>
      <c r="E96" s="363"/>
      <c r="F96" s="387"/>
      <c r="G96" s="350"/>
      <c r="H96" s="391"/>
      <c r="I96" s="391"/>
      <c r="J96" s="378"/>
      <c r="K96" s="369"/>
      <c r="L96" s="371"/>
    </row>
    <row r="97" spans="1:12" ht="29.15" hidden="1" customHeight="1" x14ac:dyDescent="0.55000000000000004">
      <c r="A97" s="88"/>
      <c r="B97" s="379">
        <v>31</v>
      </c>
      <c r="C97" s="382"/>
      <c r="D97" s="383"/>
      <c r="E97" s="384"/>
      <c r="F97" s="385"/>
      <c r="G97" s="349"/>
      <c r="H97" s="389" t="str">
        <f t="shared" ref="H97" si="87">IF(G97&gt;50,ROUNDDOWN(F97*G97/100,0),IF(AND(G97&gt;0,G97&lt;=50),ROUNDUP(F97*G97/100,0),IF(G97&lt;0,-G97,"")))</f>
        <v/>
      </c>
      <c r="I97" s="389" t="str">
        <f t="shared" ref="I97" si="88">IF(H97="","",MIN(ROUNDDOWN(H97,0),82000))</f>
        <v/>
      </c>
      <c r="J97" s="377"/>
      <c r="K97" s="366" t="str">
        <f t="shared" ref="K97" si="89">IF(I97="","",I97*J97)</f>
        <v/>
      </c>
      <c r="L97" s="368"/>
    </row>
    <row r="98" spans="1:12" ht="29.15" hidden="1" customHeight="1" x14ac:dyDescent="0.55000000000000004">
      <c r="A98" s="88"/>
      <c r="B98" s="380"/>
      <c r="C98" s="395"/>
      <c r="D98" s="396"/>
      <c r="E98" s="397"/>
      <c r="F98" s="386"/>
      <c r="G98" s="388"/>
      <c r="H98" s="390"/>
      <c r="I98" s="390"/>
      <c r="J98" s="392"/>
      <c r="K98" s="393"/>
      <c r="L98" s="394"/>
    </row>
    <row r="99" spans="1:12" ht="29.15" hidden="1" customHeight="1" x14ac:dyDescent="0.55000000000000004">
      <c r="A99" s="88"/>
      <c r="B99" s="381"/>
      <c r="C99" s="361"/>
      <c r="D99" s="362"/>
      <c r="E99" s="363"/>
      <c r="F99" s="387"/>
      <c r="G99" s="350"/>
      <c r="H99" s="391"/>
      <c r="I99" s="391"/>
      <c r="J99" s="378"/>
      <c r="K99" s="369"/>
      <c r="L99" s="371"/>
    </row>
    <row r="100" spans="1:12" ht="29.15" hidden="1" customHeight="1" x14ac:dyDescent="0.55000000000000004">
      <c r="A100" s="88"/>
      <c r="B100" s="379">
        <v>32</v>
      </c>
      <c r="C100" s="382"/>
      <c r="D100" s="383"/>
      <c r="E100" s="384"/>
      <c r="F100" s="385"/>
      <c r="G100" s="349"/>
      <c r="H100" s="389" t="str">
        <f t="shared" ref="H100" si="90">IF(G100&gt;50,ROUNDDOWN(F100*G100/100,0),IF(AND(G100&gt;0,G100&lt;=50),ROUNDUP(F100*G100/100,0),IF(G100&lt;0,-G100,"")))</f>
        <v/>
      </c>
      <c r="I100" s="389" t="str">
        <f t="shared" ref="I100" si="91">IF(H100="","",MIN(ROUNDDOWN(H100,0),82000))</f>
        <v/>
      </c>
      <c r="J100" s="377"/>
      <c r="K100" s="366" t="str">
        <f t="shared" ref="K100" si="92">IF(I100="","",I100*J100)</f>
        <v/>
      </c>
      <c r="L100" s="368"/>
    </row>
    <row r="101" spans="1:12" ht="29.15" hidden="1" customHeight="1" x14ac:dyDescent="0.55000000000000004">
      <c r="A101" s="88"/>
      <c r="B101" s="380"/>
      <c r="C101" s="395"/>
      <c r="D101" s="396"/>
      <c r="E101" s="397"/>
      <c r="F101" s="386"/>
      <c r="G101" s="388"/>
      <c r="H101" s="390"/>
      <c r="I101" s="390"/>
      <c r="J101" s="392"/>
      <c r="K101" s="393"/>
      <c r="L101" s="394"/>
    </row>
    <row r="102" spans="1:12" ht="29.15" hidden="1" customHeight="1" x14ac:dyDescent="0.55000000000000004">
      <c r="A102" s="88"/>
      <c r="B102" s="381"/>
      <c r="C102" s="361"/>
      <c r="D102" s="362"/>
      <c r="E102" s="363"/>
      <c r="F102" s="387"/>
      <c r="G102" s="350"/>
      <c r="H102" s="391"/>
      <c r="I102" s="391"/>
      <c r="J102" s="378"/>
      <c r="K102" s="369"/>
      <c r="L102" s="371"/>
    </row>
    <row r="103" spans="1:12" ht="29.15" hidden="1" customHeight="1" x14ac:dyDescent="0.55000000000000004">
      <c r="A103" s="88"/>
      <c r="B103" s="379">
        <v>33</v>
      </c>
      <c r="C103" s="382"/>
      <c r="D103" s="383"/>
      <c r="E103" s="384"/>
      <c r="F103" s="385"/>
      <c r="G103" s="349"/>
      <c r="H103" s="389" t="str">
        <f t="shared" ref="H103" si="93">IF(G103&gt;50,ROUNDDOWN(F103*G103/100,0),IF(AND(G103&gt;0,G103&lt;=50),ROUNDUP(F103*G103/100,0),IF(G103&lt;0,-G103,"")))</f>
        <v/>
      </c>
      <c r="I103" s="389" t="str">
        <f t="shared" ref="I103" si="94">IF(H103="","",MIN(ROUNDDOWN(H103,0),82000))</f>
        <v/>
      </c>
      <c r="J103" s="377"/>
      <c r="K103" s="366" t="str">
        <f t="shared" ref="K103" si="95">IF(I103="","",I103*J103)</f>
        <v/>
      </c>
      <c r="L103" s="368"/>
    </row>
    <row r="104" spans="1:12" ht="29.15" hidden="1" customHeight="1" x14ac:dyDescent="0.55000000000000004">
      <c r="A104" s="88"/>
      <c r="B104" s="380"/>
      <c r="C104" s="395"/>
      <c r="D104" s="396"/>
      <c r="E104" s="397"/>
      <c r="F104" s="386"/>
      <c r="G104" s="388"/>
      <c r="H104" s="390"/>
      <c r="I104" s="390"/>
      <c r="J104" s="392"/>
      <c r="K104" s="393"/>
      <c r="L104" s="394"/>
    </row>
    <row r="105" spans="1:12" ht="29.15" hidden="1" customHeight="1" x14ac:dyDescent="0.55000000000000004">
      <c r="A105" s="88"/>
      <c r="B105" s="381"/>
      <c r="C105" s="361"/>
      <c r="D105" s="362"/>
      <c r="E105" s="363"/>
      <c r="F105" s="387"/>
      <c r="G105" s="350"/>
      <c r="H105" s="391"/>
      <c r="I105" s="391"/>
      <c r="J105" s="378"/>
      <c r="K105" s="369"/>
      <c r="L105" s="371"/>
    </row>
    <row r="106" spans="1:12" ht="29.15" hidden="1" customHeight="1" x14ac:dyDescent="0.55000000000000004">
      <c r="A106" s="88"/>
      <c r="B106" s="379">
        <v>34</v>
      </c>
      <c r="C106" s="382"/>
      <c r="D106" s="383"/>
      <c r="E106" s="384"/>
      <c r="F106" s="385"/>
      <c r="G106" s="349"/>
      <c r="H106" s="389" t="str">
        <f t="shared" ref="H106" si="96">IF(G106&gt;50,ROUNDDOWN(F106*G106/100,0),IF(AND(G106&gt;0,G106&lt;=50),ROUNDUP(F106*G106/100,0),IF(G106&lt;0,-G106,"")))</f>
        <v/>
      </c>
      <c r="I106" s="389" t="str">
        <f t="shared" ref="I106" si="97">IF(H106="","",MIN(ROUNDDOWN(H106,0),82000))</f>
        <v/>
      </c>
      <c r="J106" s="377"/>
      <c r="K106" s="366" t="str">
        <f t="shared" ref="K106" si="98">IF(I106="","",I106*J106)</f>
        <v/>
      </c>
      <c r="L106" s="368"/>
    </row>
    <row r="107" spans="1:12" ht="29.15" hidden="1" customHeight="1" x14ac:dyDescent="0.55000000000000004">
      <c r="A107" s="88"/>
      <c r="B107" s="380"/>
      <c r="C107" s="395"/>
      <c r="D107" s="396"/>
      <c r="E107" s="397"/>
      <c r="F107" s="386"/>
      <c r="G107" s="388"/>
      <c r="H107" s="390"/>
      <c r="I107" s="390"/>
      <c r="J107" s="392"/>
      <c r="K107" s="393"/>
      <c r="L107" s="394"/>
    </row>
    <row r="108" spans="1:12" ht="29.15" hidden="1" customHeight="1" x14ac:dyDescent="0.55000000000000004">
      <c r="A108" s="88"/>
      <c r="B108" s="381"/>
      <c r="C108" s="361"/>
      <c r="D108" s="362"/>
      <c r="E108" s="363"/>
      <c r="F108" s="387"/>
      <c r="G108" s="350"/>
      <c r="H108" s="391"/>
      <c r="I108" s="391"/>
      <c r="J108" s="378"/>
      <c r="K108" s="369"/>
      <c r="L108" s="371"/>
    </row>
    <row r="109" spans="1:12" ht="29.15" hidden="1" customHeight="1" x14ac:dyDescent="0.55000000000000004">
      <c r="A109" s="88"/>
      <c r="B109" s="379">
        <v>35</v>
      </c>
      <c r="C109" s="382"/>
      <c r="D109" s="383"/>
      <c r="E109" s="384"/>
      <c r="F109" s="385"/>
      <c r="G109" s="349"/>
      <c r="H109" s="389" t="str">
        <f t="shared" ref="H109" si="99">IF(G109&gt;50,ROUNDDOWN(F109*G109/100,0),IF(AND(G109&gt;0,G109&lt;=50),ROUNDUP(F109*G109/100,0),IF(G109&lt;0,-G109,"")))</f>
        <v/>
      </c>
      <c r="I109" s="389" t="str">
        <f t="shared" ref="I109" si="100">IF(H109="","",MIN(ROUNDDOWN(H109,0),82000))</f>
        <v/>
      </c>
      <c r="J109" s="377"/>
      <c r="K109" s="366" t="str">
        <f t="shared" ref="K109" si="101">IF(I109="","",I109*J109)</f>
        <v/>
      </c>
      <c r="L109" s="368"/>
    </row>
    <row r="110" spans="1:12" ht="29.15" hidden="1" customHeight="1" x14ac:dyDescent="0.55000000000000004">
      <c r="A110" s="88"/>
      <c r="B110" s="380"/>
      <c r="C110" s="395"/>
      <c r="D110" s="396"/>
      <c r="E110" s="397"/>
      <c r="F110" s="386"/>
      <c r="G110" s="388"/>
      <c r="H110" s="390"/>
      <c r="I110" s="390"/>
      <c r="J110" s="392"/>
      <c r="K110" s="393"/>
      <c r="L110" s="394"/>
    </row>
    <row r="111" spans="1:12" ht="29.15" hidden="1" customHeight="1" x14ac:dyDescent="0.55000000000000004">
      <c r="A111" s="88"/>
      <c r="B111" s="381"/>
      <c r="C111" s="361"/>
      <c r="D111" s="362"/>
      <c r="E111" s="363"/>
      <c r="F111" s="387"/>
      <c r="G111" s="350"/>
      <c r="H111" s="391"/>
      <c r="I111" s="391"/>
      <c r="J111" s="378"/>
      <c r="K111" s="369"/>
      <c r="L111" s="371"/>
    </row>
    <row r="112" spans="1:12" ht="29.15" hidden="1" customHeight="1" x14ac:dyDescent="0.55000000000000004">
      <c r="A112" s="88"/>
      <c r="B112" s="379">
        <v>36</v>
      </c>
      <c r="C112" s="382"/>
      <c r="D112" s="383"/>
      <c r="E112" s="384"/>
      <c r="F112" s="385"/>
      <c r="G112" s="349"/>
      <c r="H112" s="389" t="str">
        <f t="shared" ref="H112" si="102">IF(G112&gt;50,ROUNDDOWN(F112*G112/100,0),IF(AND(G112&gt;0,G112&lt;=50),ROUNDUP(F112*G112/100,0),IF(G112&lt;0,-G112,"")))</f>
        <v/>
      </c>
      <c r="I112" s="389" t="str">
        <f t="shared" ref="I112" si="103">IF(H112="","",MIN(ROUNDDOWN(H112,0),82000))</f>
        <v/>
      </c>
      <c r="J112" s="377"/>
      <c r="K112" s="366" t="str">
        <f t="shared" ref="K112" si="104">IF(I112="","",I112*J112)</f>
        <v/>
      </c>
      <c r="L112" s="368"/>
    </row>
    <row r="113" spans="1:13" ht="29.15" hidden="1" customHeight="1" x14ac:dyDescent="0.55000000000000004">
      <c r="A113" s="88"/>
      <c r="B113" s="380"/>
      <c r="C113" s="395"/>
      <c r="D113" s="396"/>
      <c r="E113" s="397"/>
      <c r="F113" s="386"/>
      <c r="G113" s="388"/>
      <c r="H113" s="390"/>
      <c r="I113" s="390"/>
      <c r="J113" s="392"/>
      <c r="K113" s="393"/>
      <c r="L113" s="394"/>
    </row>
    <row r="114" spans="1:13" ht="29.15" hidden="1" customHeight="1" x14ac:dyDescent="0.55000000000000004">
      <c r="A114" s="88"/>
      <c r="B114" s="381"/>
      <c r="C114" s="361"/>
      <c r="D114" s="362"/>
      <c r="E114" s="363"/>
      <c r="F114" s="387"/>
      <c r="G114" s="350"/>
      <c r="H114" s="391"/>
      <c r="I114" s="391"/>
      <c r="J114" s="378"/>
      <c r="K114" s="369"/>
      <c r="L114" s="371"/>
    </row>
    <row r="115" spans="1:13" ht="29.15" hidden="1" customHeight="1" x14ac:dyDescent="0.55000000000000004">
      <c r="A115" s="88"/>
      <c r="B115" s="379">
        <v>37</v>
      </c>
      <c r="C115" s="382"/>
      <c r="D115" s="383"/>
      <c r="E115" s="384"/>
      <c r="F115" s="385"/>
      <c r="G115" s="349"/>
      <c r="H115" s="389" t="str">
        <f t="shared" ref="H115" si="105">IF(G115&gt;50,ROUNDDOWN(F115*G115/100,0),IF(AND(G115&gt;0,G115&lt;=50),ROUNDUP(F115*G115/100,0),IF(G115&lt;0,-G115,"")))</f>
        <v/>
      </c>
      <c r="I115" s="389" t="str">
        <f t="shared" ref="I115" si="106">IF(H115="","",MIN(ROUNDDOWN(H115,0),82000))</f>
        <v/>
      </c>
      <c r="J115" s="377"/>
      <c r="K115" s="366" t="str">
        <f t="shared" ref="K115" si="107">IF(I115="","",I115*J115)</f>
        <v/>
      </c>
      <c r="L115" s="368"/>
    </row>
    <row r="116" spans="1:13" ht="29.15" hidden="1" customHeight="1" x14ac:dyDescent="0.55000000000000004">
      <c r="A116" s="88"/>
      <c r="B116" s="380"/>
      <c r="C116" s="395"/>
      <c r="D116" s="396"/>
      <c r="E116" s="397"/>
      <c r="F116" s="386"/>
      <c r="G116" s="388"/>
      <c r="H116" s="390"/>
      <c r="I116" s="390"/>
      <c r="J116" s="392"/>
      <c r="K116" s="393"/>
      <c r="L116" s="394"/>
    </row>
    <row r="117" spans="1:13" ht="29.15" hidden="1" customHeight="1" x14ac:dyDescent="0.55000000000000004">
      <c r="A117" s="88"/>
      <c r="B117" s="381"/>
      <c r="C117" s="361"/>
      <c r="D117" s="362"/>
      <c r="E117" s="363"/>
      <c r="F117" s="387"/>
      <c r="G117" s="350"/>
      <c r="H117" s="391"/>
      <c r="I117" s="391"/>
      <c r="J117" s="378"/>
      <c r="K117" s="369"/>
      <c r="L117" s="371"/>
    </row>
    <row r="118" spans="1:13" ht="29.15" hidden="1" customHeight="1" x14ac:dyDescent="0.55000000000000004">
      <c r="A118" s="88"/>
      <c r="B118" s="379">
        <v>38</v>
      </c>
      <c r="C118" s="382"/>
      <c r="D118" s="383"/>
      <c r="E118" s="384"/>
      <c r="F118" s="385"/>
      <c r="G118" s="349"/>
      <c r="H118" s="389" t="str">
        <f t="shared" ref="H118" si="108">IF(G118&gt;50,ROUNDDOWN(F118*G118/100,0),IF(AND(G118&gt;0,G118&lt;=50),ROUNDUP(F118*G118/100,0),IF(G118&lt;0,-G118,"")))</f>
        <v/>
      </c>
      <c r="I118" s="389" t="str">
        <f t="shared" ref="I118" si="109">IF(H118="","",MIN(ROUNDDOWN(H118,0),82000))</f>
        <v/>
      </c>
      <c r="J118" s="377"/>
      <c r="K118" s="366" t="str">
        <f t="shared" ref="K118" si="110">IF(I118="","",I118*J118)</f>
        <v/>
      </c>
      <c r="L118" s="368"/>
    </row>
    <row r="119" spans="1:13" ht="29.15" hidden="1" customHeight="1" x14ac:dyDescent="0.55000000000000004">
      <c r="A119" s="88"/>
      <c r="B119" s="380"/>
      <c r="C119" s="395"/>
      <c r="D119" s="396"/>
      <c r="E119" s="397"/>
      <c r="F119" s="386"/>
      <c r="G119" s="388"/>
      <c r="H119" s="390"/>
      <c r="I119" s="390"/>
      <c r="J119" s="392"/>
      <c r="K119" s="393"/>
      <c r="L119" s="394"/>
    </row>
    <row r="120" spans="1:13" ht="29.15" hidden="1" customHeight="1" x14ac:dyDescent="0.55000000000000004">
      <c r="A120" s="88"/>
      <c r="B120" s="381"/>
      <c r="C120" s="361"/>
      <c r="D120" s="362"/>
      <c r="E120" s="363"/>
      <c r="F120" s="387"/>
      <c r="G120" s="350"/>
      <c r="H120" s="391"/>
      <c r="I120" s="391"/>
      <c r="J120" s="378"/>
      <c r="K120" s="369"/>
      <c r="L120" s="371"/>
    </row>
    <row r="121" spans="1:13" ht="29.15" hidden="1" customHeight="1" x14ac:dyDescent="0.55000000000000004">
      <c r="A121" s="88"/>
      <c r="B121" s="379">
        <v>39</v>
      </c>
      <c r="C121" s="382"/>
      <c r="D121" s="383"/>
      <c r="E121" s="384"/>
      <c r="F121" s="385"/>
      <c r="G121" s="349"/>
      <c r="H121" s="389" t="str">
        <f t="shared" ref="H121" si="111">IF(G121&gt;50,ROUNDDOWN(F121*G121/100,0),IF(AND(G121&gt;0,G121&lt;=50),ROUNDUP(F121*G121/100,0),IF(G121&lt;0,-G121,"")))</f>
        <v/>
      </c>
      <c r="I121" s="389" t="str">
        <f t="shared" ref="I121" si="112">IF(H121="","",MIN(ROUNDDOWN(H121,0),82000))</f>
        <v/>
      </c>
      <c r="J121" s="377"/>
      <c r="K121" s="366" t="str">
        <f t="shared" ref="K121" si="113">IF(I121="","",I121*J121)</f>
        <v/>
      </c>
      <c r="L121" s="368"/>
    </row>
    <row r="122" spans="1:13" ht="29.15" hidden="1" customHeight="1" x14ac:dyDescent="0.55000000000000004">
      <c r="A122" s="88"/>
      <c r="B122" s="380"/>
      <c r="C122" s="395"/>
      <c r="D122" s="396"/>
      <c r="E122" s="397"/>
      <c r="F122" s="386"/>
      <c r="G122" s="388"/>
      <c r="H122" s="390"/>
      <c r="I122" s="390"/>
      <c r="J122" s="392"/>
      <c r="K122" s="393"/>
      <c r="L122" s="394"/>
    </row>
    <row r="123" spans="1:13" ht="29.15" hidden="1" customHeight="1" x14ac:dyDescent="0.55000000000000004">
      <c r="A123" s="88"/>
      <c r="B123" s="381"/>
      <c r="C123" s="361"/>
      <c r="D123" s="362"/>
      <c r="E123" s="363"/>
      <c r="F123" s="387"/>
      <c r="G123" s="350"/>
      <c r="H123" s="391"/>
      <c r="I123" s="391"/>
      <c r="J123" s="378"/>
      <c r="K123" s="369"/>
      <c r="L123" s="371"/>
    </row>
    <row r="124" spans="1:13" ht="29.15" hidden="1" customHeight="1" x14ac:dyDescent="0.55000000000000004">
      <c r="A124" s="88"/>
      <c r="B124" s="379">
        <v>40</v>
      </c>
      <c r="C124" s="382"/>
      <c r="D124" s="383"/>
      <c r="E124" s="384"/>
      <c r="F124" s="385"/>
      <c r="G124" s="349"/>
      <c r="H124" s="389" t="str">
        <f t="shared" ref="H124" si="114">IF(G124&gt;50,ROUNDDOWN(F124*G124/100,0),IF(AND(G124&gt;0,G124&lt;=50),ROUNDUP(F124*G124/100,0),IF(G124&lt;0,-G124,"")))</f>
        <v/>
      </c>
      <c r="I124" s="389" t="str">
        <f t="shared" ref="I124" si="115">IF(H124="","",MIN(ROUNDDOWN(H124,0),82000))</f>
        <v/>
      </c>
      <c r="J124" s="377"/>
      <c r="K124" s="366" t="str">
        <f t="shared" ref="K124" si="116">IF(I124="","",I124*J124)</f>
        <v/>
      </c>
      <c r="L124" s="368"/>
    </row>
    <row r="125" spans="1:13" ht="29" hidden="1" customHeight="1" x14ac:dyDescent="0.55000000000000004">
      <c r="A125" s="88"/>
      <c r="B125" s="380"/>
      <c r="C125" s="395"/>
      <c r="D125" s="396"/>
      <c r="E125" s="397"/>
      <c r="F125" s="386"/>
      <c r="G125" s="388"/>
      <c r="H125" s="390"/>
      <c r="I125" s="390"/>
      <c r="J125" s="392"/>
      <c r="K125" s="393"/>
      <c r="L125" s="394"/>
    </row>
    <row r="126" spans="1:13" ht="29.15" hidden="1" customHeight="1" x14ac:dyDescent="0.55000000000000004">
      <c r="A126" s="88"/>
      <c r="B126" s="381"/>
      <c r="C126" s="361"/>
      <c r="D126" s="362"/>
      <c r="E126" s="363"/>
      <c r="F126" s="387"/>
      <c r="G126" s="350"/>
      <c r="H126" s="391"/>
      <c r="I126" s="391"/>
      <c r="J126" s="378"/>
      <c r="K126" s="369"/>
      <c r="L126" s="371"/>
    </row>
    <row r="127" spans="1:13" ht="12.65" customHeight="1" x14ac:dyDescent="0.55000000000000004">
      <c r="A127" s="88"/>
      <c r="B127" s="117"/>
      <c r="C127" s="117"/>
      <c r="D127" s="117"/>
      <c r="E127" s="117"/>
      <c r="F127" s="117"/>
      <c r="G127" s="117"/>
      <c r="H127" s="117"/>
      <c r="I127" s="88"/>
      <c r="J127" s="88"/>
      <c r="K127" s="88"/>
      <c r="L127" s="88"/>
    </row>
    <row r="128" spans="1:13" ht="34.5" customHeight="1" x14ac:dyDescent="0.55000000000000004">
      <c r="A128" s="88"/>
      <c r="B128" s="115"/>
      <c r="C128" s="115"/>
      <c r="D128" s="115"/>
      <c r="E128" s="115"/>
      <c r="F128" s="444" t="s">
        <v>331</v>
      </c>
      <c r="G128" s="444"/>
      <c r="H128" s="444"/>
      <c r="I128" s="419"/>
      <c r="J128" s="92" t="s">
        <v>359</v>
      </c>
      <c r="K128" s="445">
        <f>SUM(K7:L126)</f>
        <v>0</v>
      </c>
      <c r="L128" s="445"/>
    </row>
    <row r="129" spans="1:12" ht="34.5" customHeight="1" x14ac:dyDescent="0.55000000000000004">
      <c r="A129" s="88"/>
      <c r="B129" s="115"/>
      <c r="C129" s="115"/>
      <c r="D129" s="115"/>
      <c r="E129" s="115"/>
      <c r="F129" s="444" t="s">
        <v>358</v>
      </c>
      <c r="G129" s="444"/>
      <c r="H129" s="444"/>
      <c r="I129" s="419"/>
      <c r="J129" s="92" t="s">
        <v>357</v>
      </c>
      <c r="K129" s="446"/>
      <c r="L129" s="446"/>
    </row>
    <row r="130" spans="1:12" ht="34.5" customHeight="1" thickBot="1" x14ac:dyDescent="0.6">
      <c r="A130" s="88"/>
      <c r="B130" s="115"/>
      <c r="C130" s="115"/>
      <c r="D130" s="115"/>
      <c r="E130" s="115"/>
      <c r="F130" s="447" t="s">
        <v>356</v>
      </c>
      <c r="G130" s="447"/>
      <c r="H130" s="447"/>
      <c r="I130" s="412"/>
      <c r="J130" s="116" t="s">
        <v>355</v>
      </c>
      <c r="K130" s="448">
        <f>ROUNDDOWN(K128/2,-3)</f>
        <v>0</v>
      </c>
      <c r="L130" s="448"/>
    </row>
    <row r="131" spans="1:12" ht="34.5" customHeight="1" thickBot="1" x14ac:dyDescent="0.6">
      <c r="A131" s="88"/>
      <c r="B131" s="115"/>
      <c r="C131" s="115"/>
      <c r="D131" s="115"/>
      <c r="E131" s="115"/>
      <c r="F131" s="449" t="s">
        <v>354</v>
      </c>
      <c r="G131" s="450"/>
      <c r="H131" s="451"/>
      <c r="I131" s="452"/>
      <c r="J131" s="108" t="s">
        <v>353</v>
      </c>
      <c r="K131" s="453">
        <f>MIN(K130,K129)</f>
        <v>0</v>
      </c>
      <c r="L131" s="454"/>
    </row>
    <row r="132" spans="1:12" ht="11.15" customHeight="1" x14ac:dyDescent="0.55000000000000004">
      <c r="A132" s="88"/>
      <c r="B132" s="88"/>
      <c r="C132" s="88"/>
      <c r="D132" s="88"/>
      <c r="E132" s="107"/>
      <c r="F132" s="88"/>
      <c r="G132" s="88"/>
      <c r="H132" s="88"/>
      <c r="I132" s="88"/>
      <c r="J132" s="88"/>
      <c r="K132" s="88"/>
      <c r="L132" s="88"/>
    </row>
    <row r="133" spans="1:12" ht="34.5" customHeight="1" x14ac:dyDescent="0.55000000000000004">
      <c r="A133" s="113" t="s">
        <v>352</v>
      </c>
      <c r="B133" s="114"/>
      <c r="C133" s="114"/>
      <c r="D133" s="114"/>
      <c r="E133" s="113"/>
      <c r="F133" s="105" t="s">
        <v>345</v>
      </c>
      <c r="G133" s="105"/>
      <c r="H133" s="88"/>
      <c r="I133" s="88"/>
      <c r="J133" s="88"/>
      <c r="K133" s="88"/>
      <c r="L133" s="104" t="s">
        <v>344</v>
      </c>
    </row>
    <row r="134" spans="1:12" ht="34.5" customHeight="1" x14ac:dyDescent="0.55000000000000004">
      <c r="A134" s="88"/>
      <c r="B134" s="427" t="s">
        <v>343</v>
      </c>
      <c r="C134" s="428" t="s">
        <v>342</v>
      </c>
      <c r="D134" s="429"/>
      <c r="E134" s="430"/>
      <c r="F134" s="103" t="s">
        <v>341</v>
      </c>
      <c r="G134" s="342" t="s">
        <v>340</v>
      </c>
      <c r="H134" s="102" t="s">
        <v>339</v>
      </c>
      <c r="I134" s="102" t="s">
        <v>338</v>
      </c>
      <c r="J134" s="431" t="s">
        <v>337</v>
      </c>
      <c r="K134" s="432"/>
      <c r="L134" s="433"/>
    </row>
    <row r="135" spans="1:12" ht="34.5" customHeight="1" x14ac:dyDescent="0.55000000000000004">
      <c r="A135" s="88"/>
      <c r="B135" s="427"/>
      <c r="C135" s="434" t="s">
        <v>351</v>
      </c>
      <c r="D135" s="435"/>
      <c r="E135" s="436"/>
      <c r="F135" s="101" t="s">
        <v>335</v>
      </c>
      <c r="G135" s="343"/>
      <c r="H135" s="100" t="s">
        <v>334</v>
      </c>
      <c r="I135" s="100" t="s">
        <v>333</v>
      </c>
      <c r="J135" s="437" t="s">
        <v>332</v>
      </c>
      <c r="K135" s="438"/>
      <c r="L135" s="439"/>
    </row>
    <row r="136" spans="1:12" ht="34.5" customHeight="1" x14ac:dyDescent="0.55000000000000004">
      <c r="A136" s="88"/>
      <c r="B136" s="342">
        <v>1</v>
      </c>
      <c r="C136" s="344"/>
      <c r="D136" s="345"/>
      <c r="E136" s="346"/>
      <c r="F136" s="347"/>
      <c r="G136" s="349"/>
      <c r="H136" s="364" t="str">
        <f>IF(G136&gt;50,ROUNDDOWN(F136*G136/100,0),IF(AND(G136&gt;0,G136&lt;=50),ROUNDUP(F136*G136/100,0),IF(G136&lt;0,-G136,"")))</f>
        <v/>
      </c>
      <c r="I136" s="353"/>
      <c r="J136" s="366" t="str">
        <f>IFERROR(ROUNDDOWN(H136,0)*I136,"")</f>
        <v/>
      </c>
      <c r="K136" s="367"/>
      <c r="L136" s="368"/>
    </row>
    <row r="137" spans="1:12" ht="34.5" customHeight="1" x14ac:dyDescent="0.55000000000000004">
      <c r="A137" s="88"/>
      <c r="B137" s="343"/>
      <c r="C137" s="372"/>
      <c r="D137" s="373"/>
      <c r="E137" s="374"/>
      <c r="F137" s="348"/>
      <c r="G137" s="350"/>
      <c r="H137" s="365"/>
      <c r="I137" s="354"/>
      <c r="J137" s="369"/>
      <c r="K137" s="370"/>
      <c r="L137" s="371"/>
    </row>
    <row r="138" spans="1:12" ht="34.5" customHeight="1" x14ac:dyDescent="0.55000000000000004">
      <c r="A138" s="88"/>
      <c r="B138" s="342">
        <v>2</v>
      </c>
      <c r="C138" s="344"/>
      <c r="D138" s="345"/>
      <c r="E138" s="346"/>
      <c r="F138" s="347"/>
      <c r="G138" s="349"/>
      <c r="H138" s="364" t="str">
        <f>IF(G138&gt;50,ROUNDDOWN(F138*G138/100,0),IF(AND(G138&gt;0,G138&lt;=50),ROUNDUP(F138*G138/100,0),IF(G138&lt;0,-G138,"")))</f>
        <v/>
      </c>
      <c r="I138" s="353"/>
      <c r="J138" s="366" t="str">
        <f>IFERROR(ROUNDDOWN(H138,0)*I138,"")</f>
        <v/>
      </c>
      <c r="K138" s="367"/>
      <c r="L138" s="368"/>
    </row>
    <row r="139" spans="1:12" ht="34.5" customHeight="1" x14ac:dyDescent="0.55000000000000004">
      <c r="A139" s="88"/>
      <c r="B139" s="343"/>
      <c r="C139" s="361"/>
      <c r="D139" s="362"/>
      <c r="E139" s="363"/>
      <c r="F139" s="348"/>
      <c r="G139" s="350"/>
      <c r="H139" s="365"/>
      <c r="I139" s="354"/>
      <c r="J139" s="369"/>
      <c r="K139" s="370"/>
      <c r="L139" s="371"/>
    </row>
    <row r="140" spans="1:12" ht="34.5" customHeight="1" x14ac:dyDescent="0.55000000000000004">
      <c r="A140" s="88"/>
      <c r="B140" s="342">
        <v>3</v>
      </c>
      <c r="C140" s="344"/>
      <c r="D140" s="345"/>
      <c r="E140" s="346"/>
      <c r="F140" s="347"/>
      <c r="G140" s="349"/>
      <c r="H140" s="364" t="str">
        <f>IF(G140&gt;50,ROUNDDOWN(F140*G140/100,0),IF(AND(G140&gt;0,G140&lt;=50),ROUNDUP(F140*G140/100,0),IF(G140&lt;0,-G140,"")))</f>
        <v/>
      </c>
      <c r="I140" s="353"/>
      <c r="J140" s="366" t="str">
        <f>IFERROR(ROUNDDOWN(H140,0)*I140,"")</f>
        <v/>
      </c>
      <c r="K140" s="367"/>
      <c r="L140" s="368"/>
    </row>
    <row r="141" spans="1:12" ht="34.5" customHeight="1" x14ac:dyDescent="0.55000000000000004">
      <c r="A141" s="88"/>
      <c r="B141" s="343"/>
      <c r="C141" s="361"/>
      <c r="D141" s="362"/>
      <c r="E141" s="363"/>
      <c r="F141" s="348"/>
      <c r="G141" s="350"/>
      <c r="H141" s="365"/>
      <c r="I141" s="354"/>
      <c r="J141" s="369"/>
      <c r="K141" s="370"/>
      <c r="L141" s="371"/>
    </row>
    <row r="142" spans="1:12" ht="34.5" customHeight="1" x14ac:dyDescent="0.55000000000000004">
      <c r="A142" s="88"/>
      <c r="B142" s="342">
        <v>4</v>
      </c>
      <c r="C142" s="344"/>
      <c r="D142" s="345"/>
      <c r="E142" s="346"/>
      <c r="F142" s="375"/>
      <c r="G142" s="349"/>
      <c r="H142" s="364" t="str">
        <f>IF(G142&gt;50,ROUNDDOWN(F142*G142/100,0),IF(AND(G142&gt;0,G142&lt;=50),ROUNDUP(F142*G142/100,0),IF(G142&lt;0,-G142,"")))</f>
        <v/>
      </c>
      <c r="I142" s="377"/>
      <c r="J142" s="366" t="str">
        <f>IFERROR(ROUNDDOWN(H142,0)*I142,"")</f>
        <v/>
      </c>
      <c r="K142" s="367"/>
      <c r="L142" s="368"/>
    </row>
    <row r="143" spans="1:12" ht="34.5" customHeight="1" x14ac:dyDescent="0.55000000000000004">
      <c r="A143" s="88"/>
      <c r="B143" s="343"/>
      <c r="C143" s="361"/>
      <c r="D143" s="362"/>
      <c r="E143" s="363"/>
      <c r="F143" s="376"/>
      <c r="G143" s="350"/>
      <c r="H143" s="365"/>
      <c r="I143" s="378"/>
      <c r="J143" s="369"/>
      <c r="K143" s="370"/>
      <c r="L143" s="371"/>
    </row>
    <row r="144" spans="1:12" ht="34.5" customHeight="1" x14ac:dyDescent="0.55000000000000004">
      <c r="A144" s="88"/>
      <c r="B144" s="342">
        <v>5</v>
      </c>
      <c r="C144" s="344"/>
      <c r="D144" s="345"/>
      <c r="E144" s="346"/>
      <c r="F144" s="347"/>
      <c r="G144" s="349"/>
      <c r="H144" s="364" t="str">
        <f>IF(G144&gt;50,ROUNDDOWN(F144*G144/100,0),IF(AND(G144&gt;0,G144&lt;=50),ROUNDUP(F144*G144/100,0),IF(G144&lt;0,-G144,"")))</f>
        <v/>
      </c>
      <c r="I144" s="353"/>
      <c r="J144" s="366" t="str">
        <f>IFERROR(ROUNDDOWN(H144,0)*I144,"")</f>
        <v/>
      </c>
      <c r="K144" s="367"/>
      <c r="L144" s="368"/>
    </row>
    <row r="145" spans="1:12" ht="34.5" customHeight="1" x14ac:dyDescent="0.55000000000000004">
      <c r="A145" s="88"/>
      <c r="B145" s="343"/>
      <c r="C145" s="361"/>
      <c r="D145" s="362"/>
      <c r="E145" s="363"/>
      <c r="F145" s="348"/>
      <c r="G145" s="350"/>
      <c r="H145" s="365"/>
      <c r="I145" s="354"/>
      <c r="J145" s="369"/>
      <c r="K145" s="370"/>
      <c r="L145" s="371"/>
    </row>
    <row r="146" spans="1:12" ht="34.5" customHeight="1" x14ac:dyDescent="0.55000000000000004">
      <c r="A146" s="88"/>
      <c r="B146" s="342">
        <v>6</v>
      </c>
      <c r="C146" s="344"/>
      <c r="D146" s="345"/>
      <c r="E146" s="346"/>
      <c r="F146" s="347"/>
      <c r="G146" s="349"/>
      <c r="H146" s="364" t="str">
        <f>IF(G146&gt;50,ROUNDDOWN(F146*G146/100,0),IF(AND(G146&gt;0,G146&lt;=50),ROUNDUP(F146*G146/100,0),IF(G146&lt;0,-G146,"")))</f>
        <v/>
      </c>
      <c r="I146" s="353"/>
      <c r="J146" s="366" t="str">
        <f>IFERROR(ROUNDDOWN(H146,0)*I146,"")</f>
        <v/>
      </c>
      <c r="K146" s="367"/>
      <c r="L146" s="368"/>
    </row>
    <row r="147" spans="1:12" ht="34.5" customHeight="1" x14ac:dyDescent="0.55000000000000004">
      <c r="A147" s="88"/>
      <c r="B147" s="343"/>
      <c r="C147" s="361"/>
      <c r="D147" s="362"/>
      <c r="E147" s="363"/>
      <c r="F147" s="348"/>
      <c r="G147" s="350"/>
      <c r="H147" s="365"/>
      <c r="I147" s="354"/>
      <c r="J147" s="369"/>
      <c r="K147" s="370"/>
      <c r="L147" s="371"/>
    </row>
    <row r="148" spans="1:12" ht="34.5" customHeight="1" x14ac:dyDescent="0.55000000000000004">
      <c r="A148" s="88"/>
      <c r="B148" s="342">
        <v>7</v>
      </c>
      <c r="C148" s="344"/>
      <c r="D148" s="345"/>
      <c r="E148" s="346"/>
      <c r="F148" s="347"/>
      <c r="G148" s="349"/>
      <c r="H148" s="364" t="str">
        <f>IF(G148&gt;50,ROUNDDOWN(F148*G148/100,0),IF(AND(G148&gt;0,G148&lt;=50),ROUNDUP(F148*G148/100,0),IF(G148&lt;0,-G148,"")))</f>
        <v/>
      </c>
      <c r="I148" s="353"/>
      <c r="J148" s="366" t="str">
        <f>IFERROR(ROUNDDOWN(H148,0)*I148,"")</f>
        <v/>
      </c>
      <c r="K148" s="367"/>
      <c r="L148" s="368"/>
    </row>
    <row r="149" spans="1:12" ht="34.5" customHeight="1" x14ac:dyDescent="0.55000000000000004">
      <c r="A149" s="88"/>
      <c r="B149" s="343"/>
      <c r="C149" s="361"/>
      <c r="D149" s="362"/>
      <c r="E149" s="363"/>
      <c r="F149" s="348"/>
      <c r="G149" s="350"/>
      <c r="H149" s="365"/>
      <c r="I149" s="354"/>
      <c r="J149" s="369"/>
      <c r="K149" s="370"/>
      <c r="L149" s="371"/>
    </row>
    <row r="150" spans="1:12" ht="34.5" customHeight="1" x14ac:dyDescent="0.55000000000000004">
      <c r="A150" s="88"/>
      <c r="B150" s="342">
        <v>8</v>
      </c>
      <c r="C150" s="344"/>
      <c r="D150" s="345"/>
      <c r="E150" s="346"/>
      <c r="F150" s="347"/>
      <c r="G150" s="349"/>
      <c r="H150" s="364" t="str">
        <f>IF(G150&gt;50,ROUNDDOWN(F150*G150/100,0),IF(AND(G150&gt;0,G150&lt;=50),ROUNDUP(F150*G150/100,0),IF(G150&lt;0,-G150,"")))</f>
        <v/>
      </c>
      <c r="I150" s="353"/>
      <c r="J150" s="366" t="str">
        <f>IFERROR(ROUNDDOWN(H150,0)*I150,"")</f>
        <v/>
      </c>
      <c r="K150" s="367"/>
      <c r="L150" s="368"/>
    </row>
    <row r="151" spans="1:12" ht="34.5" customHeight="1" x14ac:dyDescent="0.55000000000000004">
      <c r="A151" s="88"/>
      <c r="B151" s="343"/>
      <c r="C151" s="361"/>
      <c r="D151" s="362"/>
      <c r="E151" s="363"/>
      <c r="F151" s="348"/>
      <c r="G151" s="350"/>
      <c r="H151" s="365"/>
      <c r="I151" s="354"/>
      <c r="J151" s="369"/>
      <c r="K151" s="370"/>
      <c r="L151" s="371"/>
    </row>
    <row r="152" spans="1:12" ht="34.5" customHeight="1" x14ac:dyDescent="0.55000000000000004">
      <c r="A152" s="88"/>
      <c r="B152" s="342">
        <v>9</v>
      </c>
      <c r="C152" s="344"/>
      <c r="D152" s="345"/>
      <c r="E152" s="346"/>
      <c r="F152" s="347"/>
      <c r="G152" s="349"/>
      <c r="H152" s="364" t="str">
        <f>IF(G152&gt;50,ROUNDDOWN(F152*G152/100,0),IF(AND(G152&gt;0,G152&lt;=50),ROUNDUP(F152*G152/100,0),IF(G152&lt;0,-G152,"")))</f>
        <v/>
      </c>
      <c r="I152" s="353"/>
      <c r="J152" s="366" t="str">
        <f>IFERROR(ROUNDDOWN(H152,0)*I152,"")</f>
        <v/>
      </c>
      <c r="K152" s="367"/>
      <c r="L152" s="368"/>
    </row>
    <row r="153" spans="1:12" ht="34.5" customHeight="1" x14ac:dyDescent="0.55000000000000004">
      <c r="A153" s="88"/>
      <c r="B153" s="343"/>
      <c r="C153" s="361"/>
      <c r="D153" s="362"/>
      <c r="E153" s="363"/>
      <c r="F153" s="348"/>
      <c r="G153" s="350"/>
      <c r="H153" s="365"/>
      <c r="I153" s="354"/>
      <c r="J153" s="369"/>
      <c r="K153" s="370"/>
      <c r="L153" s="371"/>
    </row>
    <row r="154" spans="1:12" ht="34.5" customHeight="1" x14ac:dyDescent="0.55000000000000004">
      <c r="A154" s="88"/>
      <c r="B154" s="342">
        <v>10</v>
      </c>
      <c r="C154" s="344"/>
      <c r="D154" s="345"/>
      <c r="E154" s="346"/>
      <c r="F154" s="347"/>
      <c r="G154" s="349"/>
      <c r="H154" s="364" t="str">
        <f>IF(G154&gt;50,ROUNDDOWN(F154*G154/100,0),IF(AND(G154&gt;0,G154&lt;=50),ROUNDUP(F154*G154/100,0),IF(G154&lt;0,-G154,"")))</f>
        <v/>
      </c>
      <c r="I154" s="353"/>
      <c r="J154" s="366" t="str">
        <f>IFERROR(ROUNDDOWN(H154,0)*I154,"")</f>
        <v/>
      </c>
      <c r="K154" s="367"/>
      <c r="L154" s="368"/>
    </row>
    <row r="155" spans="1:12" ht="34.5" customHeight="1" x14ac:dyDescent="0.55000000000000004">
      <c r="A155" s="88"/>
      <c r="B155" s="343"/>
      <c r="C155" s="361"/>
      <c r="D155" s="362"/>
      <c r="E155" s="363"/>
      <c r="F155" s="348"/>
      <c r="G155" s="350"/>
      <c r="H155" s="365"/>
      <c r="I155" s="354"/>
      <c r="J155" s="369"/>
      <c r="K155" s="370"/>
      <c r="L155" s="371"/>
    </row>
    <row r="156" spans="1:12" ht="34.5" customHeight="1" x14ac:dyDescent="0.55000000000000004">
      <c r="A156" s="88"/>
      <c r="B156" s="342">
        <v>11</v>
      </c>
      <c r="C156" s="344"/>
      <c r="D156" s="345"/>
      <c r="E156" s="346"/>
      <c r="F156" s="347"/>
      <c r="G156" s="349"/>
      <c r="H156" s="364" t="str">
        <f>IF(G156&gt;50,ROUNDDOWN(F156*G156/100,0),IF(AND(G156&gt;0,G156&lt;=50),ROUNDUP(F156*G156/100,0),IF(G156&lt;0,-G156,"")))</f>
        <v/>
      </c>
      <c r="I156" s="353"/>
      <c r="J156" s="366" t="str">
        <f>IFERROR(ROUNDDOWN(H156,0)*I156,"")</f>
        <v/>
      </c>
      <c r="K156" s="367"/>
      <c r="L156" s="368"/>
    </row>
    <row r="157" spans="1:12" ht="34.5" customHeight="1" x14ac:dyDescent="0.55000000000000004">
      <c r="A157" s="88"/>
      <c r="B157" s="343"/>
      <c r="C157" s="361"/>
      <c r="D157" s="362"/>
      <c r="E157" s="363"/>
      <c r="F157" s="348"/>
      <c r="G157" s="350"/>
      <c r="H157" s="365"/>
      <c r="I157" s="354"/>
      <c r="J157" s="369"/>
      <c r="K157" s="370"/>
      <c r="L157" s="371"/>
    </row>
    <row r="158" spans="1:12" ht="34.5" customHeight="1" x14ac:dyDescent="0.55000000000000004">
      <c r="A158" s="88"/>
      <c r="B158" s="342">
        <v>12</v>
      </c>
      <c r="C158" s="344"/>
      <c r="D158" s="345"/>
      <c r="E158" s="346"/>
      <c r="F158" s="347"/>
      <c r="G158" s="349"/>
      <c r="H158" s="364" t="str">
        <f>IF(G158&gt;50,ROUNDDOWN(F158*G158/100,0),IF(AND(G158&gt;0,G158&lt;=50),ROUNDUP(F158*G158/100,0),IF(G158&lt;0,-G158,"")))</f>
        <v/>
      </c>
      <c r="I158" s="353"/>
      <c r="J158" s="366" t="str">
        <f>IFERROR(ROUNDDOWN(H158,0)*I158,"")</f>
        <v/>
      </c>
      <c r="K158" s="367"/>
      <c r="L158" s="368"/>
    </row>
    <row r="159" spans="1:12" ht="34.5" customHeight="1" x14ac:dyDescent="0.55000000000000004">
      <c r="A159" s="88"/>
      <c r="B159" s="343"/>
      <c r="C159" s="372"/>
      <c r="D159" s="373"/>
      <c r="E159" s="374"/>
      <c r="F159" s="348"/>
      <c r="G159" s="350"/>
      <c r="H159" s="365"/>
      <c r="I159" s="354"/>
      <c r="J159" s="369"/>
      <c r="K159" s="370"/>
      <c r="L159" s="371"/>
    </row>
    <row r="160" spans="1:12" ht="34.5" hidden="1" customHeight="1" x14ac:dyDescent="0.55000000000000004">
      <c r="A160" s="88"/>
      <c r="B160" s="342">
        <v>13</v>
      </c>
      <c r="C160" s="344"/>
      <c r="D160" s="345"/>
      <c r="E160" s="346"/>
      <c r="F160" s="347"/>
      <c r="G160" s="349"/>
      <c r="H160" s="364" t="str">
        <f>IF(G160&gt;50,ROUNDDOWN(F160*G160/100,0),IF(AND(G160&gt;0,G160&lt;=50),ROUNDUP(F160*G160/100,0),IF(G160&lt;0,-G160,"")))</f>
        <v/>
      </c>
      <c r="I160" s="353"/>
      <c r="J160" s="366" t="str">
        <f>IFERROR(ROUNDDOWN(H160,0)*I160,"")</f>
        <v/>
      </c>
      <c r="K160" s="367"/>
      <c r="L160" s="368"/>
    </row>
    <row r="161" spans="1:12" ht="34.5" hidden="1" customHeight="1" x14ac:dyDescent="0.55000000000000004">
      <c r="A161" s="88"/>
      <c r="B161" s="343"/>
      <c r="C161" s="361"/>
      <c r="D161" s="362"/>
      <c r="E161" s="363"/>
      <c r="F161" s="348"/>
      <c r="G161" s="350"/>
      <c r="H161" s="365"/>
      <c r="I161" s="354"/>
      <c r="J161" s="369"/>
      <c r="K161" s="370"/>
      <c r="L161" s="371"/>
    </row>
    <row r="162" spans="1:12" ht="34.5" hidden="1" customHeight="1" x14ac:dyDescent="0.55000000000000004">
      <c r="A162" s="88"/>
      <c r="B162" s="342">
        <v>14</v>
      </c>
      <c r="C162" s="344"/>
      <c r="D162" s="345"/>
      <c r="E162" s="346"/>
      <c r="F162" s="347"/>
      <c r="G162" s="349"/>
      <c r="H162" s="364" t="str">
        <f>IF(G162&gt;50,ROUNDDOWN(F162*G162/100,0),IF(AND(G162&gt;0,G162&lt;=50),ROUNDUP(F162*G162/100,0),IF(G162&lt;0,-G162,"")))</f>
        <v/>
      </c>
      <c r="I162" s="353"/>
      <c r="J162" s="366" t="str">
        <f>IFERROR(ROUNDDOWN(H162,0)*I162,"")</f>
        <v/>
      </c>
      <c r="K162" s="367"/>
      <c r="L162" s="368"/>
    </row>
    <row r="163" spans="1:12" ht="34.5" hidden="1" customHeight="1" x14ac:dyDescent="0.55000000000000004">
      <c r="A163" s="88"/>
      <c r="B163" s="343"/>
      <c r="C163" s="361"/>
      <c r="D163" s="362"/>
      <c r="E163" s="363"/>
      <c r="F163" s="348"/>
      <c r="G163" s="350"/>
      <c r="H163" s="365"/>
      <c r="I163" s="354"/>
      <c r="J163" s="369"/>
      <c r="K163" s="370"/>
      <c r="L163" s="371"/>
    </row>
    <row r="164" spans="1:12" ht="34.5" hidden="1" customHeight="1" x14ac:dyDescent="0.55000000000000004">
      <c r="A164" s="88"/>
      <c r="B164" s="342">
        <v>15</v>
      </c>
      <c r="C164" s="344"/>
      <c r="D164" s="345"/>
      <c r="E164" s="346"/>
      <c r="F164" s="347"/>
      <c r="G164" s="349"/>
      <c r="H164" s="364" t="str">
        <f>IF(G164&gt;50,ROUNDDOWN(F164*G164/100,0),IF(AND(G164&gt;0,G164&lt;=50),ROUNDUP(F164*G164/100,0),IF(G164&lt;0,-G164,"")))</f>
        <v/>
      </c>
      <c r="I164" s="353"/>
      <c r="J164" s="366" t="str">
        <f>IFERROR(ROUNDDOWN(H164,0)*I164,"")</f>
        <v/>
      </c>
      <c r="K164" s="367"/>
      <c r="L164" s="368"/>
    </row>
    <row r="165" spans="1:12" ht="34.5" hidden="1" customHeight="1" x14ac:dyDescent="0.55000000000000004">
      <c r="A165" s="88"/>
      <c r="B165" s="343"/>
      <c r="C165" s="361"/>
      <c r="D165" s="362"/>
      <c r="E165" s="363"/>
      <c r="F165" s="348"/>
      <c r="G165" s="350"/>
      <c r="H165" s="365"/>
      <c r="I165" s="354"/>
      <c r="J165" s="369"/>
      <c r="K165" s="370"/>
      <c r="L165" s="371"/>
    </row>
    <row r="166" spans="1:12" ht="34.5" hidden="1" customHeight="1" x14ac:dyDescent="0.55000000000000004">
      <c r="A166" s="88"/>
      <c r="B166" s="342">
        <v>16</v>
      </c>
      <c r="C166" s="344"/>
      <c r="D166" s="345"/>
      <c r="E166" s="346"/>
      <c r="F166" s="347"/>
      <c r="G166" s="349"/>
      <c r="H166" s="364" t="str">
        <f>IF(G166&gt;50,ROUNDDOWN(F166*G166/100,0),IF(AND(G166&gt;0,G166&lt;=50),ROUNDUP(F166*G166/100,0),IF(G166&lt;0,-G166,"")))</f>
        <v/>
      </c>
      <c r="I166" s="353"/>
      <c r="J166" s="366" t="str">
        <f>IFERROR(ROUNDDOWN(H166,0)*I166,"")</f>
        <v/>
      </c>
      <c r="K166" s="367"/>
      <c r="L166" s="368"/>
    </row>
    <row r="167" spans="1:12" ht="34.5" hidden="1" customHeight="1" x14ac:dyDescent="0.55000000000000004">
      <c r="A167" s="88"/>
      <c r="B167" s="343"/>
      <c r="C167" s="361"/>
      <c r="D167" s="362"/>
      <c r="E167" s="363"/>
      <c r="F167" s="348"/>
      <c r="G167" s="350"/>
      <c r="H167" s="365"/>
      <c r="I167" s="354"/>
      <c r="J167" s="369"/>
      <c r="K167" s="370"/>
      <c r="L167" s="371"/>
    </row>
    <row r="168" spans="1:12" ht="34.5" hidden="1" customHeight="1" x14ac:dyDescent="0.55000000000000004">
      <c r="A168" s="88"/>
      <c r="B168" s="342">
        <v>17</v>
      </c>
      <c r="C168" s="344"/>
      <c r="D168" s="345"/>
      <c r="E168" s="346"/>
      <c r="F168" s="347"/>
      <c r="G168" s="349"/>
      <c r="H168" s="364" t="str">
        <f>IF(G168&gt;50,ROUNDDOWN(F168*G168/100,0),IF(AND(G168&gt;0,G168&lt;=50),ROUNDUP(F168*G168/100,0),IF(G168&lt;0,-G168,"")))</f>
        <v/>
      </c>
      <c r="I168" s="353"/>
      <c r="J168" s="366" t="str">
        <f>IFERROR(ROUNDDOWN(H168,0)*I168,"")</f>
        <v/>
      </c>
      <c r="K168" s="367"/>
      <c r="L168" s="368"/>
    </row>
    <row r="169" spans="1:12" ht="34.5" hidden="1" customHeight="1" x14ac:dyDescent="0.55000000000000004">
      <c r="A169" s="88"/>
      <c r="B169" s="343"/>
      <c r="C169" s="361"/>
      <c r="D169" s="362"/>
      <c r="E169" s="363"/>
      <c r="F169" s="348"/>
      <c r="G169" s="350"/>
      <c r="H169" s="365"/>
      <c r="I169" s="354"/>
      <c r="J169" s="369"/>
      <c r="K169" s="370"/>
      <c r="L169" s="371"/>
    </row>
    <row r="170" spans="1:12" ht="34.5" hidden="1" customHeight="1" x14ac:dyDescent="0.55000000000000004">
      <c r="A170" s="88"/>
      <c r="B170" s="342">
        <v>18</v>
      </c>
      <c r="C170" s="344"/>
      <c r="D170" s="345"/>
      <c r="E170" s="346"/>
      <c r="F170" s="347"/>
      <c r="G170" s="349"/>
      <c r="H170" s="364" t="str">
        <f>IF(G170&gt;50,ROUNDDOWN(F170*G170/100,0),IF(AND(G170&gt;0,G170&lt;=50),ROUNDUP(F170*G170/100,0),IF(G170&lt;0,-G170,"")))</f>
        <v/>
      </c>
      <c r="I170" s="353"/>
      <c r="J170" s="366" t="str">
        <f>IFERROR(ROUNDDOWN(H170,0)*I170,"")</f>
        <v/>
      </c>
      <c r="K170" s="367"/>
      <c r="L170" s="368"/>
    </row>
    <row r="171" spans="1:12" ht="34.5" hidden="1" customHeight="1" x14ac:dyDescent="0.55000000000000004">
      <c r="A171" s="88"/>
      <c r="B171" s="343"/>
      <c r="C171" s="361"/>
      <c r="D171" s="362"/>
      <c r="E171" s="363"/>
      <c r="F171" s="348"/>
      <c r="G171" s="350"/>
      <c r="H171" s="365"/>
      <c r="I171" s="354"/>
      <c r="J171" s="369"/>
      <c r="K171" s="370"/>
      <c r="L171" s="371"/>
    </row>
    <row r="172" spans="1:12" ht="34.5" hidden="1" customHeight="1" x14ac:dyDescent="0.55000000000000004">
      <c r="A172" s="88"/>
      <c r="B172" s="342">
        <v>19</v>
      </c>
      <c r="C172" s="344"/>
      <c r="D172" s="345"/>
      <c r="E172" s="346"/>
      <c r="F172" s="347"/>
      <c r="G172" s="349"/>
      <c r="H172" s="364" t="str">
        <f>IF(G172&gt;50,ROUNDDOWN(F172*G172/100,0),IF(AND(G172&gt;0,G172&lt;=50),ROUNDUP(F172*G172/100,0),IF(G172&lt;0,-G172,"")))</f>
        <v/>
      </c>
      <c r="I172" s="353"/>
      <c r="J172" s="366" t="str">
        <f>IFERROR(ROUNDDOWN(H172,0)*I172,"")</f>
        <v/>
      </c>
      <c r="K172" s="367"/>
      <c r="L172" s="368"/>
    </row>
    <row r="173" spans="1:12" ht="34.5" hidden="1" customHeight="1" x14ac:dyDescent="0.55000000000000004">
      <c r="A173" s="88"/>
      <c r="B173" s="343"/>
      <c r="C173" s="361"/>
      <c r="D173" s="362"/>
      <c r="E173" s="363"/>
      <c r="F173" s="348"/>
      <c r="G173" s="350"/>
      <c r="H173" s="365"/>
      <c r="I173" s="354"/>
      <c r="J173" s="369"/>
      <c r="K173" s="370"/>
      <c r="L173" s="371"/>
    </row>
    <row r="174" spans="1:12" ht="34.5" hidden="1" customHeight="1" x14ac:dyDescent="0.55000000000000004">
      <c r="A174" s="88"/>
      <c r="B174" s="342">
        <v>20</v>
      </c>
      <c r="C174" s="344"/>
      <c r="D174" s="345"/>
      <c r="E174" s="346"/>
      <c r="F174" s="347"/>
      <c r="G174" s="349"/>
      <c r="H174" s="364" t="str">
        <f>IF(G174&gt;50,ROUNDDOWN(F174*G174/100,0),IF(AND(G174&gt;0,G174&lt;=50),ROUNDUP(F174*G174/100,0),IF(G174&lt;0,-G174,"")))</f>
        <v/>
      </c>
      <c r="I174" s="353"/>
      <c r="J174" s="366" t="str">
        <f>IFERROR(ROUNDDOWN(H174,0)*I174,"")</f>
        <v/>
      </c>
      <c r="K174" s="367"/>
      <c r="L174" s="368"/>
    </row>
    <row r="175" spans="1:12" ht="34.5" hidden="1" customHeight="1" x14ac:dyDescent="0.55000000000000004">
      <c r="A175" s="88"/>
      <c r="B175" s="343"/>
      <c r="C175" s="361"/>
      <c r="D175" s="362"/>
      <c r="E175" s="363"/>
      <c r="F175" s="348"/>
      <c r="G175" s="350"/>
      <c r="H175" s="365"/>
      <c r="I175" s="354"/>
      <c r="J175" s="369"/>
      <c r="K175" s="370"/>
      <c r="L175" s="371"/>
    </row>
    <row r="176" spans="1:12" ht="34.5" hidden="1" customHeight="1" x14ac:dyDescent="0.55000000000000004">
      <c r="A176" s="88"/>
      <c r="B176" s="342">
        <v>21</v>
      </c>
      <c r="C176" s="344"/>
      <c r="D176" s="345"/>
      <c r="E176" s="346"/>
      <c r="F176" s="347"/>
      <c r="G176" s="349"/>
      <c r="H176" s="364" t="str">
        <f>IF(G176&gt;50,ROUNDDOWN(F176*G176/100,0),IF(AND(G176&gt;0,G176&lt;=50),ROUNDUP(F176*G176/100,0),IF(G176&lt;0,-G176,"")))</f>
        <v/>
      </c>
      <c r="I176" s="353"/>
      <c r="J176" s="366" t="str">
        <f>IFERROR(ROUNDDOWN(H176,0)*I176,"")</f>
        <v/>
      </c>
      <c r="K176" s="367"/>
      <c r="L176" s="368"/>
    </row>
    <row r="177" spans="1:12" ht="34.5" hidden="1" customHeight="1" x14ac:dyDescent="0.55000000000000004">
      <c r="A177" s="88"/>
      <c r="B177" s="343"/>
      <c r="C177" s="372"/>
      <c r="D177" s="373"/>
      <c r="E177" s="374"/>
      <c r="F177" s="348"/>
      <c r="G177" s="350"/>
      <c r="H177" s="365"/>
      <c r="I177" s="354"/>
      <c r="J177" s="369"/>
      <c r="K177" s="370"/>
      <c r="L177" s="371"/>
    </row>
    <row r="178" spans="1:12" ht="34.5" hidden="1" customHeight="1" x14ac:dyDescent="0.55000000000000004">
      <c r="A178" s="88"/>
      <c r="B178" s="342">
        <v>22</v>
      </c>
      <c r="C178" s="344"/>
      <c r="D178" s="345"/>
      <c r="E178" s="346"/>
      <c r="F178" s="347"/>
      <c r="G178" s="349"/>
      <c r="H178" s="364" t="str">
        <f>IF(G178&gt;50,ROUNDDOWN(F178*G178/100,0),IF(AND(G178&gt;0,G178&lt;=50),ROUNDUP(F178*G178/100,0),IF(G178&lt;0,-G178,"")))</f>
        <v/>
      </c>
      <c r="I178" s="353"/>
      <c r="J178" s="366" t="str">
        <f>IFERROR(ROUNDDOWN(H178,0)*I178,"")</f>
        <v/>
      </c>
      <c r="K178" s="367"/>
      <c r="L178" s="368"/>
    </row>
    <row r="179" spans="1:12" ht="34.5" hidden="1" customHeight="1" x14ac:dyDescent="0.55000000000000004">
      <c r="A179" s="88"/>
      <c r="B179" s="343"/>
      <c r="C179" s="361"/>
      <c r="D179" s="362"/>
      <c r="E179" s="363"/>
      <c r="F179" s="348"/>
      <c r="G179" s="350"/>
      <c r="H179" s="365"/>
      <c r="I179" s="354"/>
      <c r="J179" s="369"/>
      <c r="K179" s="370"/>
      <c r="L179" s="371"/>
    </row>
    <row r="180" spans="1:12" ht="34.5" hidden="1" customHeight="1" x14ac:dyDescent="0.55000000000000004">
      <c r="A180" s="88"/>
      <c r="B180" s="342">
        <v>23</v>
      </c>
      <c r="C180" s="344"/>
      <c r="D180" s="345"/>
      <c r="E180" s="346"/>
      <c r="F180" s="347"/>
      <c r="G180" s="349"/>
      <c r="H180" s="364" t="str">
        <f>IF(G180&gt;50,ROUNDDOWN(F180*G180/100,0),IF(AND(G180&gt;0,G180&lt;=50),ROUNDUP(F180*G180/100,0),IF(G180&lt;0,-G180,"")))</f>
        <v/>
      </c>
      <c r="I180" s="353"/>
      <c r="J180" s="366" t="str">
        <f>IFERROR(ROUNDDOWN(H180,0)*I180,"")</f>
        <v/>
      </c>
      <c r="K180" s="367"/>
      <c r="L180" s="368"/>
    </row>
    <row r="181" spans="1:12" ht="34.5" hidden="1" customHeight="1" x14ac:dyDescent="0.55000000000000004">
      <c r="A181" s="88"/>
      <c r="B181" s="343"/>
      <c r="C181" s="361"/>
      <c r="D181" s="362"/>
      <c r="E181" s="363"/>
      <c r="F181" s="348"/>
      <c r="G181" s="350"/>
      <c r="H181" s="365"/>
      <c r="I181" s="354"/>
      <c r="J181" s="369"/>
      <c r="K181" s="370"/>
      <c r="L181" s="371"/>
    </row>
    <row r="182" spans="1:12" ht="34.5" hidden="1" customHeight="1" x14ac:dyDescent="0.55000000000000004">
      <c r="A182" s="88"/>
      <c r="B182" s="342">
        <v>24</v>
      </c>
      <c r="C182" s="344"/>
      <c r="D182" s="345"/>
      <c r="E182" s="346"/>
      <c r="F182" s="375"/>
      <c r="G182" s="349"/>
      <c r="H182" s="364" t="str">
        <f>IF(G182&gt;50,ROUNDDOWN(F182*G182/100,0),IF(AND(G182&gt;0,G182&lt;=50),ROUNDUP(F182*G182/100,0),IF(G182&lt;0,-G182,"")))</f>
        <v/>
      </c>
      <c r="I182" s="377"/>
      <c r="J182" s="366" t="str">
        <f>IFERROR(ROUNDDOWN(H182,0)*I182,"")</f>
        <v/>
      </c>
      <c r="K182" s="367"/>
      <c r="L182" s="368"/>
    </row>
    <row r="183" spans="1:12" ht="34.5" hidden="1" customHeight="1" x14ac:dyDescent="0.55000000000000004">
      <c r="A183" s="88"/>
      <c r="B183" s="343"/>
      <c r="C183" s="361"/>
      <c r="D183" s="362"/>
      <c r="E183" s="363"/>
      <c r="F183" s="376"/>
      <c r="G183" s="350"/>
      <c r="H183" s="365"/>
      <c r="I183" s="378"/>
      <c r="J183" s="369"/>
      <c r="K183" s="370"/>
      <c r="L183" s="371"/>
    </row>
    <row r="184" spans="1:12" ht="34.5" hidden="1" customHeight="1" x14ac:dyDescent="0.55000000000000004">
      <c r="A184" s="88"/>
      <c r="B184" s="342">
        <v>25</v>
      </c>
      <c r="C184" s="344"/>
      <c r="D184" s="345"/>
      <c r="E184" s="346"/>
      <c r="F184" s="347"/>
      <c r="G184" s="349"/>
      <c r="H184" s="364" t="str">
        <f>IF(G184&gt;50,ROUNDDOWN(F184*G184/100,0),IF(AND(G184&gt;0,G184&lt;=50),ROUNDUP(F184*G184/100,0),IF(G184&lt;0,-G184,"")))</f>
        <v/>
      </c>
      <c r="I184" s="353"/>
      <c r="J184" s="366" t="str">
        <f>IFERROR(ROUNDDOWN(H184,0)*I184,"")</f>
        <v/>
      </c>
      <c r="K184" s="367"/>
      <c r="L184" s="368"/>
    </row>
    <row r="185" spans="1:12" ht="34.5" hidden="1" customHeight="1" x14ac:dyDescent="0.55000000000000004">
      <c r="A185" s="88"/>
      <c r="B185" s="343"/>
      <c r="C185" s="361"/>
      <c r="D185" s="362"/>
      <c r="E185" s="363"/>
      <c r="F185" s="348"/>
      <c r="G185" s="350"/>
      <c r="H185" s="365"/>
      <c r="I185" s="354"/>
      <c r="J185" s="369"/>
      <c r="K185" s="370"/>
      <c r="L185" s="371"/>
    </row>
    <row r="186" spans="1:12" ht="34.5" hidden="1" customHeight="1" x14ac:dyDescent="0.55000000000000004">
      <c r="A186" s="88"/>
      <c r="B186" s="342">
        <v>26</v>
      </c>
      <c r="C186" s="344"/>
      <c r="D186" s="345"/>
      <c r="E186" s="346"/>
      <c r="F186" s="347"/>
      <c r="G186" s="349"/>
      <c r="H186" s="364" t="str">
        <f>IF(G186&gt;50,ROUNDDOWN(F186*G186/100,0),IF(AND(G186&gt;0,G186&lt;=50),ROUNDUP(F186*G186/100,0),IF(G186&lt;0,-G186,"")))</f>
        <v/>
      </c>
      <c r="I186" s="353"/>
      <c r="J186" s="366" t="str">
        <f>IFERROR(ROUNDDOWN(H186,0)*I186,"")</f>
        <v/>
      </c>
      <c r="K186" s="367"/>
      <c r="L186" s="368"/>
    </row>
    <row r="187" spans="1:12" ht="34.5" hidden="1" customHeight="1" x14ac:dyDescent="0.55000000000000004">
      <c r="A187" s="88"/>
      <c r="B187" s="343"/>
      <c r="C187" s="361"/>
      <c r="D187" s="362"/>
      <c r="E187" s="363"/>
      <c r="F187" s="348"/>
      <c r="G187" s="350"/>
      <c r="H187" s="365"/>
      <c r="I187" s="354"/>
      <c r="J187" s="369"/>
      <c r="K187" s="370"/>
      <c r="L187" s="371"/>
    </row>
    <row r="188" spans="1:12" ht="34.5" hidden="1" customHeight="1" x14ac:dyDescent="0.55000000000000004">
      <c r="A188" s="88"/>
      <c r="B188" s="342">
        <v>27</v>
      </c>
      <c r="C188" s="344"/>
      <c r="D188" s="345"/>
      <c r="E188" s="346"/>
      <c r="F188" s="347"/>
      <c r="G188" s="349"/>
      <c r="H188" s="364" t="str">
        <f>IF(G188&gt;50,ROUNDDOWN(F188*G188/100,0),IF(AND(G188&gt;0,G188&lt;=50),ROUNDUP(F188*G188/100,0),IF(G188&lt;0,-G188,"")))</f>
        <v/>
      </c>
      <c r="I188" s="353"/>
      <c r="J188" s="366" t="str">
        <f>IFERROR(ROUNDDOWN(H188,0)*I188,"")</f>
        <v/>
      </c>
      <c r="K188" s="367"/>
      <c r="L188" s="368"/>
    </row>
    <row r="189" spans="1:12" ht="34.5" hidden="1" customHeight="1" x14ac:dyDescent="0.55000000000000004">
      <c r="A189" s="88"/>
      <c r="B189" s="343"/>
      <c r="C189" s="361"/>
      <c r="D189" s="362"/>
      <c r="E189" s="363"/>
      <c r="F189" s="348"/>
      <c r="G189" s="350"/>
      <c r="H189" s="365"/>
      <c r="I189" s="354"/>
      <c r="J189" s="369"/>
      <c r="K189" s="370"/>
      <c r="L189" s="371"/>
    </row>
    <row r="190" spans="1:12" ht="34.5" hidden="1" customHeight="1" x14ac:dyDescent="0.55000000000000004">
      <c r="A190" s="88"/>
      <c r="B190" s="342">
        <v>28</v>
      </c>
      <c r="C190" s="344"/>
      <c r="D190" s="345"/>
      <c r="E190" s="346"/>
      <c r="F190" s="347"/>
      <c r="G190" s="349"/>
      <c r="H190" s="364" t="str">
        <f>IF(G190&gt;50,ROUNDDOWN(F190*G190/100,0),IF(AND(G190&gt;0,G190&lt;=50),ROUNDUP(F190*G190/100,0),IF(G190&lt;0,-G190,"")))</f>
        <v/>
      </c>
      <c r="I190" s="353"/>
      <c r="J190" s="366" t="str">
        <f>IFERROR(ROUNDDOWN(H190,0)*I190,"")</f>
        <v/>
      </c>
      <c r="K190" s="367"/>
      <c r="L190" s="368"/>
    </row>
    <row r="191" spans="1:12" ht="34.5" hidden="1" customHeight="1" x14ac:dyDescent="0.55000000000000004">
      <c r="A191" s="88"/>
      <c r="B191" s="343"/>
      <c r="C191" s="361"/>
      <c r="D191" s="362"/>
      <c r="E191" s="363"/>
      <c r="F191" s="348"/>
      <c r="G191" s="350"/>
      <c r="H191" s="365"/>
      <c r="I191" s="354"/>
      <c r="J191" s="369"/>
      <c r="K191" s="370"/>
      <c r="L191" s="371"/>
    </row>
    <row r="192" spans="1:12" ht="34.5" hidden="1" customHeight="1" x14ac:dyDescent="0.55000000000000004">
      <c r="A192" s="88"/>
      <c r="B192" s="342">
        <v>29</v>
      </c>
      <c r="C192" s="344"/>
      <c r="D192" s="345"/>
      <c r="E192" s="346"/>
      <c r="F192" s="347"/>
      <c r="G192" s="349"/>
      <c r="H192" s="364" t="str">
        <f>IF(G192&gt;50,ROUNDDOWN(F192*G192/100,0),IF(AND(G192&gt;0,G192&lt;=50),ROUNDUP(F192*G192/100,0),IF(G192&lt;0,-G192,"")))</f>
        <v/>
      </c>
      <c r="I192" s="353"/>
      <c r="J192" s="366" t="str">
        <f>IFERROR(ROUNDDOWN(H192,0)*I192,"")</f>
        <v/>
      </c>
      <c r="K192" s="367"/>
      <c r="L192" s="368"/>
    </row>
    <row r="193" spans="1:12" ht="34.5" hidden="1" customHeight="1" x14ac:dyDescent="0.55000000000000004">
      <c r="A193" s="88"/>
      <c r="B193" s="343"/>
      <c r="C193" s="361"/>
      <c r="D193" s="362"/>
      <c r="E193" s="363"/>
      <c r="F193" s="348"/>
      <c r="G193" s="350"/>
      <c r="H193" s="365"/>
      <c r="I193" s="354"/>
      <c r="J193" s="369"/>
      <c r="K193" s="370"/>
      <c r="L193" s="371"/>
    </row>
    <row r="194" spans="1:12" ht="34.5" hidden="1" customHeight="1" x14ac:dyDescent="0.55000000000000004">
      <c r="A194" s="88"/>
      <c r="B194" s="342">
        <v>30</v>
      </c>
      <c r="C194" s="344"/>
      <c r="D194" s="345"/>
      <c r="E194" s="346"/>
      <c r="F194" s="347"/>
      <c r="G194" s="349"/>
      <c r="H194" s="364" t="str">
        <f>IF(G194&gt;50,ROUNDDOWN(F194*G194/100,0),IF(AND(G194&gt;0,G194&lt;=50),ROUNDUP(F194*G194/100,0),IF(G194&lt;0,-G194,"")))</f>
        <v/>
      </c>
      <c r="I194" s="353"/>
      <c r="J194" s="366" t="str">
        <f>IFERROR(ROUNDDOWN(H194,0)*I194,"")</f>
        <v/>
      </c>
      <c r="K194" s="367"/>
      <c r="L194" s="368"/>
    </row>
    <row r="195" spans="1:12" ht="34.5" hidden="1" customHeight="1" x14ac:dyDescent="0.55000000000000004">
      <c r="A195" s="88"/>
      <c r="B195" s="343"/>
      <c r="C195" s="361"/>
      <c r="D195" s="362"/>
      <c r="E195" s="363"/>
      <c r="F195" s="348"/>
      <c r="G195" s="350"/>
      <c r="H195" s="365"/>
      <c r="I195" s="354"/>
      <c r="J195" s="369"/>
      <c r="K195" s="370"/>
      <c r="L195" s="371"/>
    </row>
    <row r="196" spans="1:12" ht="34.5" hidden="1" customHeight="1" x14ac:dyDescent="0.55000000000000004">
      <c r="A196" s="88"/>
      <c r="B196" s="342">
        <v>31</v>
      </c>
      <c r="C196" s="344"/>
      <c r="D196" s="345"/>
      <c r="E196" s="346"/>
      <c r="F196" s="347"/>
      <c r="G196" s="349"/>
      <c r="H196" s="364" t="str">
        <f>IF(G196&gt;50,ROUNDDOWN(F196*G196/100,0),IF(AND(G196&gt;0,G196&lt;=50),ROUNDUP(F196*G196/100,0),IF(G196&lt;0,-G196,"")))</f>
        <v/>
      </c>
      <c r="I196" s="353"/>
      <c r="J196" s="366" t="str">
        <f>IFERROR(ROUNDDOWN(H196,0)*I196,"")</f>
        <v/>
      </c>
      <c r="K196" s="367"/>
      <c r="L196" s="368"/>
    </row>
    <row r="197" spans="1:12" ht="34.5" hidden="1" customHeight="1" x14ac:dyDescent="0.55000000000000004">
      <c r="A197" s="88"/>
      <c r="B197" s="343"/>
      <c r="C197" s="361"/>
      <c r="D197" s="362"/>
      <c r="E197" s="363"/>
      <c r="F197" s="348"/>
      <c r="G197" s="350"/>
      <c r="H197" s="365"/>
      <c r="I197" s="354"/>
      <c r="J197" s="369"/>
      <c r="K197" s="370"/>
      <c r="L197" s="371"/>
    </row>
    <row r="198" spans="1:12" ht="34.5" hidden="1" customHeight="1" x14ac:dyDescent="0.55000000000000004">
      <c r="A198" s="88"/>
      <c r="B198" s="342">
        <v>32</v>
      </c>
      <c r="C198" s="344"/>
      <c r="D198" s="345"/>
      <c r="E198" s="346"/>
      <c r="F198" s="347"/>
      <c r="G198" s="349"/>
      <c r="H198" s="364" t="str">
        <f>IF(G198&gt;50,ROUNDDOWN(F198*G198/100,0),IF(AND(G198&gt;0,G198&lt;=50),ROUNDUP(F198*G198/100,0),IF(G198&lt;0,-G198,"")))</f>
        <v/>
      </c>
      <c r="I198" s="353"/>
      <c r="J198" s="366" t="str">
        <f>IFERROR(ROUNDDOWN(H198,0)*I198,"")</f>
        <v/>
      </c>
      <c r="K198" s="367"/>
      <c r="L198" s="368"/>
    </row>
    <row r="199" spans="1:12" ht="34.5" hidden="1" customHeight="1" x14ac:dyDescent="0.55000000000000004">
      <c r="A199" s="88"/>
      <c r="B199" s="343"/>
      <c r="C199" s="372"/>
      <c r="D199" s="373"/>
      <c r="E199" s="374"/>
      <c r="F199" s="348"/>
      <c r="G199" s="350"/>
      <c r="H199" s="365"/>
      <c r="I199" s="354"/>
      <c r="J199" s="369"/>
      <c r="K199" s="370"/>
      <c r="L199" s="371"/>
    </row>
    <row r="200" spans="1:12" ht="34.5" hidden="1" customHeight="1" x14ac:dyDescent="0.55000000000000004">
      <c r="A200" s="88"/>
      <c r="B200" s="342">
        <v>33</v>
      </c>
      <c r="C200" s="344"/>
      <c r="D200" s="345"/>
      <c r="E200" s="346"/>
      <c r="F200" s="347"/>
      <c r="G200" s="349"/>
      <c r="H200" s="364" t="str">
        <f>IF(G200&gt;50,ROUNDDOWN(F200*G200/100,0),IF(AND(G200&gt;0,G200&lt;=50),ROUNDUP(F200*G200/100,0),IF(G200&lt;0,-G200,"")))</f>
        <v/>
      </c>
      <c r="I200" s="353"/>
      <c r="J200" s="366" t="str">
        <f>IFERROR(ROUNDDOWN(H200,0)*I200,"")</f>
        <v/>
      </c>
      <c r="K200" s="367"/>
      <c r="L200" s="368"/>
    </row>
    <row r="201" spans="1:12" ht="34.5" hidden="1" customHeight="1" x14ac:dyDescent="0.55000000000000004">
      <c r="A201" s="88"/>
      <c r="B201" s="343"/>
      <c r="C201" s="361"/>
      <c r="D201" s="362"/>
      <c r="E201" s="363"/>
      <c r="F201" s="348"/>
      <c r="G201" s="350"/>
      <c r="H201" s="365"/>
      <c r="I201" s="354"/>
      <c r="J201" s="369"/>
      <c r="K201" s="370"/>
      <c r="L201" s="371"/>
    </row>
    <row r="202" spans="1:12" ht="34.5" hidden="1" customHeight="1" x14ac:dyDescent="0.55000000000000004">
      <c r="A202" s="88"/>
      <c r="B202" s="342">
        <v>34</v>
      </c>
      <c r="C202" s="344"/>
      <c r="D202" s="345"/>
      <c r="E202" s="346"/>
      <c r="F202" s="347"/>
      <c r="G202" s="349"/>
      <c r="H202" s="364" t="str">
        <f>IF(G202&gt;50,ROUNDDOWN(F202*G202/100,0),IF(AND(G202&gt;0,G202&lt;=50),ROUNDUP(F202*G202/100,0),IF(G202&lt;0,-G202,"")))</f>
        <v/>
      </c>
      <c r="I202" s="353"/>
      <c r="J202" s="366" t="str">
        <f>IFERROR(ROUNDDOWN(H202,0)*I202,"")</f>
        <v/>
      </c>
      <c r="K202" s="367"/>
      <c r="L202" s="368"/>
    </row>
    <row r="203" spans="1:12" ht="34.5" hidden="1" customHeight="1" x14ac:dyDescent="0.55000000000000004">
      <c r="A203" s="88"/>
      <c r="B203" s="343"/>
      <c r="C203" s="361"/>
      <c r="D203" s="362"/>
      <c r="E203" s="363"/>
      <c r="F203" s="348"/>
      <c r="G203" s="350"/>
      <c r="H203" s="365"/>
      <c r="I203" s="354"/>
      <c r="J203" s="369"/>
      <c r="K203" s="370"/>
      <c r="L203" s="371"/>
    </row>
    <row r="204" spans="1:12" ht="34.5" hidden="1" customHeight="1" x14ac:dyDescent="0.55000000000000004">
      <c r="A204" s="88"/>
      <c r="B204" s="342">
        <v>35</v>
      </c>
      <c r="C204" s="344"/>
      <c r="D204" s="345"/>
      <c r="E204" s="346"/>
      <c r="F204" s="347"/>
      <c r="G204" s="349"/>
      <c r="H204" s="364" t="str">
        <f>IF(G204&gt;50,ROUNDDOWN(F204*G204/100,0),IF(AND(G204&gt;0,G204&lt;=50),ROUNDUP(F204*G204/100,0),IF(G204&lt;0,-G204,"")))</f>
        <v/>
      </c>
      <c r="I204" s="353"/>
      <c r="J204" s="366" t="str">
        <f>IFERROR(ROUNDDOWN(H204,0)*I204,"")</f>
        <v/>
      </c>
      <c r="K204" s="367"/>
      <c r="L204" s="368"/>
    </row>
    <row r="205" spans="1:12" ht="34.5" hidden="1" customHeight="1" x14ac:dyDescent="0.55000000000000004">
      <c r="A205" s="88"/>
      <c r="B205" s="343"/>
      <c r="C205" s="361"/>
      <c r="D205" s="362"/>
      <c r="E205" s="363"/>
      <c r="F205" s="348"/>
      <c r="G205" s="350"/>
      <c r="H205" s="365"/>
      <c r="I205" s="354"/>
      <c r="J205" s="369"/>
      <c r="K205" s="370"/>
      <c r="L205" s="371"/>
    </row>
    <row r="206" spans="1:12" ht="34.5" hidden="1" customHeight="1" x14ac:dyDescent="0.55000000000000004">
      <c r="A206" s="88"/>
      <c r="B206" s="342">
        <v>36</v>
      </c>
      <c r="C206" s="344"/>
      <c r="D206" s="345"/>
      <c r="E206" s="346"/>
      <c r="F206" s="347"/>
      <c r="G206" s="349"/>
      <c r="H206" s="364" t="str">
        <f>IF(G206&gt;50,ROUNDDOWN(F206*G206/100,0),IF(AND(G206&gt;0,G206&lt;=50),ROUNDUP(F206*G206/100,0),IF(G206&lt;0,-G206,"")))</f>
        <v/>
      </c>
      <c r="I206" s="353"/>
      <c r="J206" s="366" t="str">
        <f>IFERROR(ROUNDDOWN(H206,0)*I206,"")</f>
        <v/>
      </c>
      <c r="K206" s="367"/>
      <c r="L206" s="368"/>
    </row>
    <row r="207" spans="1:12" ht="34.5" hidden="1" customHeight="1" x14ac:dyDescent="0.55000000000000004">
      <c r="A207" s="88"/>
      <c r="B207" s="343"/>
      <c r="C207" s="361"/>
      <c r="D207" s="362"/>
      <c r="E207" s="363"/>
      <c r="F207" s="348"/>
      <c r="G207" s="350"/>
      <c r="H207" s="365"/>
      <c r="I207" s="354"/>
      <c r="J207" s="369"/>
      <c r="K207" s="370"/>
      <c r="L207" s="371"/>
    </row>
    <row r="208" spans="1:12" ht="34.5" hidden="1" customHeight="1" x14ac:dyDescent="0.55000000000000004">
      <c r="A208" s="88"/>
      <c r="B208" s="342">
        <v>37</v>
      </c>
      <c r="C208" s="344"/>
      <c r="D208" s="345"/>
      <c r="E208" s="346"/>
      <c r="F208" s="347"/>
      <c r="G208" s="349"/>
      <c r="H208" s="364" t="str">
        <f>IF(G208&gt;50,ROUNDDOWN(F208*G208/100,0),IF(AND(G208&gt;0,G208&lt;=50),ROUNDUP(F208*G208/100,0),IF(G208&lt;0,-G208,"")))</f>
        <v/>
      </c>
      <c r="I208" s="353"/>
      <c r="J208" s="366" t="str">
        <f>IFERROR(ROUNDDOWN(H208,0)*I208,"")</f>
        <v/>
      </c>
      <c r="K208" s="367"/>
      <c r="L208" s="368"/>
    </row>
    <row r="209" spans="1:13" ht="34.5" hidden="1" customHeight="1" x14ac:dyDescent="0.55000000000000004">
      <c r="A209" s="88"/>
      <c r="B209" s="343"/>
      <c r="C209" s="361"/>
      <c r="D209" s="362"/>
      <c r="E209" s="363"/>
      <c r="F209" s="348"/>
      <c r="G209" s="350"/>
      <c r="H209" s="365"/>
      <c r="I209" s="354"/>
      <c r="J209" s="369"/>
      <c r="K209" s="370"/>
      <c r="L209" s="371"/>
    </row>
    <row r="210" spans="1:13" ht="34.5" hidden="1" customHeight="1" x14ac:dyDescent="0.55000000000000004">
      <c r="A210" s="88"/>
      <c r="B210" s="342">
        <v>38</v>
      </c>
      <c r="C210" s="344"/>
      <c r="D210" s="345"/>
      <c r="E210" s="346"/>
      <c r="F210" s="347"/>
      <c r="G210" s="349"/>
      <c r="H210" s="364" t="str">
        <f>IF(G210&gt;50,ROUNDDOWN(F210*G210/100,0),IF(AND(G210&gt;0,G210&lt;=50),ROUNDUP(F210*G210/100,0),IF(G210&lt;0,-G210,"")))</f>
        <v/>
      </c>
      <c r="I210" s="353"/>
      <c r="J210" s="366" t="str">
        <f>IFERROR(ROUNDDOWN(H210,0)*I210,"")</f>
        <v/>
      </c>
      <c r="K210" s="367"/>
      <c r="L210" s="368"/>
    </row>
    <row r="211" spans="1:13" ht="34.5" hidden="1" customHeight="1" x14ac:dyDescent="0.55000000000000004">
      <c r="A211" s="88"/>
      <c r="B211" s="343"/>
      <c r="C211" s="361"/>
      <c r="D211" s="362"/>
      <c r="E211" s="363"/>
      <c r="F211" s="348"/>
      <c r="G211" s="350"/>
      <c r="H211" s="365"/>
      <c r="I211" s="354"/>
      <c r="J211" s="369"/>
      <c r="K211" s="370"/>
      <c r="L211" s="371"/>
    </row>
    <row r="212" spans="1:13" ht="36" hidden="1" customHeight="1" x14ac:dyDescent="0.55000000000000004">
      <c r="A212" s="88"/>
      <c r="B212" s="342">
        <v>39</v>
      </c>
      <c r="C212" s="344"/>
      <c r="D212" s="345"/>
      <c r="E212" s="346"/>
      <c r="F212" s="347"/>
      <c r="G212" s="349"/>
      <c r="H212" s="364" t="str">
        <f>IF(G212&gt;50,ROUNDDOWN(F212*G212/100,0),IF(AND(G212&gt;0,G212&lt;=50),ROUNDUP(F212*G212/100,0),IF(G212&lt;0,-G212,"")))</f>
        <v/>
      </c>
      <c r="I212" s="353"/>
      <c r="J212" s="366" t="str">
        <f>IFERROR(ROUNDDOWN(H212,0)*I212,"")</f>
        <v/>
      </c>
      <c r="K212" s="367"/>
      <c r="L212" s="368"/>
    </row>
    <row r="213" spans="1:13" ht="36" hidden="1" customHeight="1" x14ac:dyDescent="0.55000000000000004">
      <c r="A213" s="88"/>
      <c r="B213" s="343"/>
      <c r="C213" s="361"/>
      <c r="D213" s="362"/>
      <c r="E213" s="363"/>
      <c r="F213" s="348"/>
      <c r="G213" s="350"/>
      <c r="H213" s="365"/>
      <c r="I213" s="354"/>
      <c r="J213" s="369"/>
      <c r="K213" s="370"/>
      <c r="L213" s="371"/>
    </row>
    <row r="214" spans="1:13" ht="36" hidden="1" customHeight="1" x14ac:dyDescent="0.55000000000000004">
      <c r="A214" s="88"/>
      <c r="B214" s="342">
        <v>40</v>
      </c>
      <c r="C214" s="344"/>
      <c r="D214" s="345"/>
      <c r="E214" s="346"/>
      <c r="F214" s="347"/>
      <c r="G214" s="349"/>
      <c r="H214" s="364" t="str">
        <f>IF(G214&gt;50,ROUNDDOWN(F214*G214/100,0),IF(AND(G214&gt;0,G214&lt;=50),ROUNDUP(F214*G214/100,0),IF(G214&lt;0,-G214,"")))</f>
        <v/>
      </c>
      <c r="I214" s="353"/>
      <c r="J214" s="366" t="str">
        <f>IFERROR(ROUNDDOWN(H214,0)*I214,"")</f>
        <v/>
      </c>
      <c r="K214" s="367"/>
      <c r="L214" s="368"/>
    </row>
    <row r="215" spans="1:13" ht="36" hidden="1" customHeight="1" x14ac:dyDescent="0.55000000000000004">
      <c r="A215" s="88"/>
      <c r="B215" s="343"/>
      <c r="C215" s="361"/>
      <c r="D215" s="362"/>
      <c r="E215" s="363"/>
      <c r="F215" s="348"/>
      <c r="G215" s="350"/>
      <c r="H215" s="365"/>
      <c r="I215" s="354"/>
      <c r="J215" s="369"/>
      <c r="K215" s="370"/>
      <c r="L215" s="371"/>
    </row>
    <row r="216" spans="1:13" ht="11" customHeight="1" x14ac:dyDescent="0.55000000000000004">
      <c r="A216" s="88"/>
      <c r="B216" s="99"/>
      <c r="C216" s="99"/>
      <c r="D216" s="99"/>
      <c r="E216" s="99"/>
      <c r="F216" s="99"/>
      <c r="G216" s="99"/>
      <c r="H216" s="99"/>
      <c r="I216" s="99"/>
      <c r="J216" s="99"/>
      <c r="K216" s="98"/>
      <c r="L216" s="97"/>
    </row>
    <row r="217" spans="1:13" ht="36" customHeight="1" x14ac:dyDescent="0.55000000000000004">
      <c r="A217" s="88"/>
      <c r="F217" s="440" t="s">
        <v>331</v>
      </c>
      <c r="G217" s="441"/>
      <c r="H217" s="441"/>
      <c r="I217" s="441"/>
      <c r="J217" s="92" t="s">
        <v>330</v>
      </c>
      <c r="K217" s="442">
        <f>SUM(J136:L215)</f>
        <v>0</v>
      </c>
      <c r="L217" s="407"/>
    </row>
    <row r="218" spans="1:13" ht="36" customHeight="1" x14ac:dyDescent="0.55000000000000004">
      <c r="A218" s="88"/>
      <c r="F218" s="419" t="s">
        <v>350</v>
      </c>
      <c r="G218" s="420"/>
      <c r="H218" s="420"/>
      <c r="I218" s="420"/>
      <c r="J218" s="109" t="s">
        <v>328</v>
      </c>
      <c r="K218" s="421"/>
      <c r="L218" s="411"/>
    </row>
    <row r="219" spans="1:13" ht="36" customHeight="1" thickBot="1" x14ac:dyDescent="0.6">
      <c r="A219" s="88"/>
      <c r="F219" s="412" t="s">
        <v>349</v>
      </c>
      <c r="G219" s="413"/>
      <c r="H219" s="413"/>
      <c r="I219" s="413"/>
      <c r="J219" s="91" t="s">
        <v>326</v>
      </c>
      <c r="K219" s="422">
        <f>ROUNDDOWN(K217/2,-3)</f>
        <v>0</v>
      </c>
      <c r="L219" s="423"/>
    </row>
    <row r="220" spans="1:13" ht="36" customHeight="1" thickBot="1" x14ac:dyDescent="0.6">
      <c r="A220" s="88"/>
      <c r="F220" s="424" t="s">
        <v>348</v>
      </c>
      <c r="G220" s="425"/>
      <c r="H220" s="425"/>
      <c r="I220" s="425"/>
      <c r="J220" s="108" t="s">
        <v>347</v>
      </c>
      <c r="K220" s="418">
        <f>MIN(K219,K218)</f>
        <v>0</v>
      </c>
      <c r="L220" s="405"/>
    </row>
    <row r="221" spans="1:13" ht="18" customHeight="1" x14ac:dyDescent="0.55000000000000004">
      <c r="A221" s="88"/>
      <c r="B221" s="88"/>
      <c r="C221" s="88"/>
      <c r="D221" s="88"/>
      <c r="E221" s="107"/>
      <c r="F221" s="88"/>
      <c r="G221" s="88"/>
      <c r="H221" s="88"/>
      <c r="I221" s="88"/>
      <c r="J221" s="88"/>
      <c r="K221" s="88"/>
      <c r="L221" s="88"/>
    </row>
    <row r="222" spans="1:13" ht="18" customHeight="1" x14ac:dyDescent="0.55000000000000004">
      <c r="A222" s="426" t="s">
        <v>346</v>
      </c>
      <c r="B222" s="426"/>
      <c r="C222" s="426"/>
      <c r="D222" s="426"/>
      <c r="E222" s="426"/>
      <c r="F222" s="105" t="s">
        <v>345</v>
      </c>
      <c r="G222" s="106"/>
      <c r="H222" s="105"/>
      <c r="I222" s="88"/>
      <c r="J222" s="88"/>
      <c r="K222" s="88"/>
      <c r="L222" s="104" t="s">
        <v>344</v>
      </c>
    </row>
    <row r="223" spans="1:13" ht="32.5" customHeight="1" x14ac:dyDescent="0.55000000000000004">
      <c r="A223" s="88"/>
      <c r="B223" s="427" t="s">
        <v>343</v>
      </c>
      <c r="C223" s="428" t="s">
        <v>342</v>
      </c>
      <c r="D223" s="429"/>
      <c r="E223" s="430"/>
      <c r="F223" s="103" t="s">
        <v>341</v>
      </c>
      <c r="G223" s="342" t="s">
        <v>340</v>
      </c>
      <c r="H223" s="102" t="s">
        <v>339</v>
      </c>
      <c r="I223" s="102" t="s">
        <v>338</v>
      </c>
      <c r="J223" s="431" t="s">
        <v>337</v>
      </c>
      <c r="K223" s="432"/>
      <c r="L223" s="433"/>
    </row>
    <row r="224" spans="1:13" ht="32.5" customHeight="1" x14ac:dyDescent="0.55000000000000004">
      <c r="A224" s="88"/>
      <c r="B224" s="427"/>
      <c r="C224" s="434" t="s">
        <v>336</v>
      </c>
      <c r="D224" s="435"/>
      <c r="E224" s="436"/>
      <c r="F224" s="101" t="s">
        <v>335</v>
      </c>
      <c r="G224" s="343"/>
      <c r="H224" s="100" t="s">
        <v>334</v>
      </c>
      <c r="I224" s="100" t="s">
        <v>333</v>
      </c>
      <c r="J224" s="437" t="s">
        <v>332</v>
      </c>
      <c r="K224" s="438"/>
      <c r="L224" s="439"/>
    </row>
    <row r="225" spans="1:12" ht="33" customHeight="1" x14ac:dyDescent="0.55000000000000004">
      <c r="A225" s="88"/>
      <c r="B225" s="342">
        <v>1</v>
      </c>
      <c r="C225" s="344"/>
      <c r="D225" s="345"/>
      <c r="E225" s="346"/>
      <c r="F225" s="347"/>
      <c r="G225" s="349"/>
      <c r="H225" s="351" t="str">
        <f>IF(G225&gt;50,ROUNDDOWN(F225*G225/100,0),IF(AND(G225&gt;0,G225&lt;=50),ROUNDUP(F225*G225/100,0),IF(G225&lt;0,-G225,"")))</f>
        <v/>
      </c>
      <c r="I225" s="353"/>
      <c r="J225" s="355" t="str">
        <f>IFERROR(ROUNDDOWN(H225,0)*I225,"")</f>
        <v/>
      </c>
      <c r="K225" s="356"/>
      <c r="L225" s="357"/>
    </row>
    <row r="226" spans="1:12" ht="33" customHeight="1" x14ac:dyDescent="0.55000000000000004">
      <c r="A226" s="88"/>
      <c r="B226" s="343"/>
      <c r="C226" s="361"/>
      <c r="D226" s="362"/>
      <c r="E226" s="363"/>
      <c r="F226" s="348"/>
      <c r="G226" s="350"/>
      <c r="H226" s="352"/>
      <c r="I226" s="354"/>
      <c r="J226" s="358"/>
      <c r="K226" s="359"/>
      <c r="L226" s="360"/>
    </row>
    <row r="227" spans="1:12" ht="33" customHeight="1" x14ac:dyDescent="0.55000000000000004">
      <c r="A227" s="88"/>
      <c r="B227" s="342">
        <v>2</v>
      </c>
      <c r="C227" s="344"/>
      <c r="D227" s="345"/>
      <c r="E227" s="346"/>
      <c r="F227" s="347"/>
      <c r="G227" s="349"/>
      <c r="H227" s="351" t="str">
        <f t="shared" ref="H227" si="117">IF(G227&gt;50,ROUNDDOWN(F227*G227/100,0),IF(AND(G227&gt;0,G227&lt;=50),ROUNDUP(F227*G227/100,0),IF(G227&lt;0,-G227,"")))</f>
        <v/>
      </c>
      <c r="I227" s="353"/>
      <c r="J227" s="355" t="str">
        <f t="shared" ref="J227" si="118">IFERROR(ROUNDDOWN(H227,0)*I227,"")</f>
        <v/>
      </c>
      <c r="K227" s="356"/>
      <c r="L227" s="357"/>
    </row>
    <row r="228" spans="1:12" ht="33" customHeight="1" x14ac:dyDescent="0.55000000000000004">
      <c r="A228" s="88"/>
      <c r="B228" s="343"/>
      <c r="C228" s="361"/>
      <c r="D228" s="362"/>
      <c r="E228" s="363"/>
      <c r="F228" s="348"/>
      <c r="G228" s="350"/>
      <c r="H228" s="352"/>
      <c r="I228" s="354"/>
      <c r="J228" s="358"/>
      <c r="K228" s="359"/>
      <c r="L228" s="360"/>
    </row>
    <row r="229" spans="1:12" ht="33" customHeight="1" x14ac:dyDescent="0.55000000000000004">
      <c r="A229" s="88"/>
      <c r="B229" s="342">
        <v>3</v>
      </c>
      <c r="C229" s="344"/>
      <c r="D229" s="345"/>
      <c r="E229" s="346"/>
      <c r="F229" s="347"/>
      <c r="G229" s="349"/>
      <c r="H229" s="351" t="str">
        <f t="shared" ref="H229" si="119">IF(G229&gt;50,ROUNDDOWN(F229*G229/100,0),IF(AND(G229&gt;0,G229&lt;=50),ROUNDUP(F229*G229/100,0),IF(G229&lt;0,-G229,"")))</f>
        <v/>
      </c>
      <c r="I229" s="353"/>
      <c r="J229" s="355" t="str">
        <f t="shared" ref="J229" si="120">IFERROR(ROUNDDOWN(H229,0)*I229,"")</f>
        <v/>
      </c>
      <c r="K229" s="356"/>
      <c r="L229" s="357"/>
    </row>
    <row r="230" spans="1:12" ht="33" customHeight="1" x14ac:dyDescent="0.55000000000000004">
      <c r="A230" s="88"/>
      <c r="B230" s="343"/>
      <c r="C230" s="361"/>
      <c r="D230" s="362"/>
      <c r="E230" s="363"/>
      <c r="F230" s="348"/>
      <c r="G230" s="350"/>
      <c r="H230" s="352"/>
      <c r="I230" s="354"/>
      <c r="J230" s="358"/>
      <c r="K230" s="359"/>
      <c r="L230" s="360"/>
    </row>
    <row r="231" spans="1:12" ht="33" customHeight="1" x14ac:dyDescent="0.55000000000000004">
      <c r="A231" s="88"/>
      <c r="B231" s="342">
        <v>4</v>
      </c>
      <c r="C231" s="344"/>
      <c r="D231" s="345"/>
      <c r="E231" s="346"/>
      <c r="F231" s="347"/>
      <c r="G231" s="349"/>
      <c r="H231" s="351" t="str">
        <f t="shared" ref="H231" si="121">IF(G231&gt;50,ROUNDDOWN(F231*G231/100,0),IF(AND(G231&gt;0,G231&lt;=50),ROUNDUP(F231*G231/100,0),IF(G231&lt;0,-G231,"")))</f>
        <v/>
      </c>
      <c r="I231" s="353"/>
      <c r="J231" s="355" t="str">
        <f t="shared" ref="J231" si="122">IFERROR(ROUNDDOWN(H231,0)*I231,"")</f>
        <v/>
      </c>
      <c r="K231" s="356"/>
      <c r="L231" s="357"/>
    </row>
    <row r="232" spans="1:12" ht="33" customHeight="1" x14ac:dyDescent="0.55000000000000004">
      <c r="A232" s="88"/>
      <c r="B232" s="343"/>
      <c r="C232" s="361"/>
      <c r="D232" s="362"/>
      <c r="E232" s="363"/>
      <c r="F232" s="348"/>
      <c r="G232" s="350"/>
      <c r="H232" s="352"/>
      <c r="I232" s="354"/>
      <c r="J232" s="358"/>
      <c r="K232" s="359"/>
      <c r="L232" s="360"/>
    </row>
    <row r="233" spans="1:12" ht="33" customHeight="1" x14ac:dyDescent="0.55000000000000004">
      <c r="A233" s="88"/>
      <c r="B233" s="342">
        <v>5</v>
      </c>
      <c r="C233" s="344"/>
      <c r="D233" s="345"/>
      <c r="E233" s="346"/>
      <c r="F233" s="347"/>
      <c r="G233" s="349"/>
      <c r="H233" s="351" t="str">
        <f t="shared" ref="H233" si="123">IF(G233&gt;50,ROUNDDOWN(F233*G233/100,0),IF(AND(G233&gt;0,G233&lt;=50),ROUNDUP(F233*G233/100,0),IF(G233&lt;0,-G233,"")))</f>
        <v/>
      </c>
      <c r="I233" s="353"/>
      <c r="J233" s="355" t="str">
        <f t="shared" ref="J233" si="124">IFERROR(ROUNDDOWN(H233,0)*I233,"")</f>
        <v/>
      </c>
      <c r="K233" s="356"/>
      <c r="L233" s="357"/>
    </row>
    <row r="234" spans="1:12" ht="33" customHeight="1" x14ac:dyDescent="0.55000000000000004">
      <c r="A234" s="88"/>
      <c r="B234" s="343"/>
      <c r="C234" s="361"/>
      <c r="D234" s="362"/>
      <c r="E234" s="363"/>
      <c r="F234" s="348"/>
      <c r="G234" s="350"/>
      <c r="H234" s="352"/>
      <c r="I234" s="354"/>
      <c r="J234" s="358"/>
      <c r="K234" s="359"/>
      <c r="L234" s="360"/>
    </row>
    <row r="235" spans="1:12" ht="33" customHeight="1" x14ac:dyDescent="0.55000000000000004">
      <c r="A235" s="88"/>
      <c r="B235" s="342">
        <v>6</v>
      </c>
      <c r="C235" s="344"/>
      <c r="D235" s="345"/>
      <c r="E235" s="346"/>
      <c r="F235" s="347"/>
      <c r="G235" s="349"/>
      <c r="H235" s="351" t="str">
        <f t="shared" ref="H235" si="125">IF(G235&gt;50,ROUNDDOWN(F235*G235/100,0),IF(AND(G235&gt;0,G235&lt;=50),ROUNDUP(F235*G235/100,0),IF(G235&lt;0,-G235,"")))</f>
        <v/>
      </c>
      <c r="I235" s="353"/>
      <c r="J235" s="355" t="str">
        <f t="shared" ref="J235" si="126">IFERROR(ROUNDDOWN(H235,0)*I235,"")</f>
        <v/>
      </c>
      <c r="K235" s="356"/>
      <c r="L235" s="357"/>
    </row>
    <row r="236" spans="1:12" ht="33" customHeight="1" x14ac:dyDescent="0.55000000000000004">
      <c r="A236" s="88"/>
      <c r="B236" s="343"/>
      <c r="C236" s="361"/>
      <c r="D236" s="362"/>
      <c r="E236" s="363"/>
      <c r="F236" s="348"/>
      <c r="G236" s="350"/>
      <c r="H236" s="352"/>
      <c r="I236" s="354"/>
      <c r="J236" s="358"/>
      <c r="K236" s="359"/>
      <c r="L236" s="360"/>
    </row>
    <row r="237" spans="1:12" ht="33" customHeight="1" x14ac:dyDescent="0.55000000000000004">
      <c r="A237" s="88"/>
      <c r="B237" s="342">
        <v>7</v>
      </c>
      <c r="C237" s="344"/>
      <c r="D237" s="345"/>
      <c r="E237" s="346"/>
      <c r="F237" s="347"/>
      <c r="G237" s="349"/>
      <c r="H237" s="351" t="str">
        <f t="shared" ref="H237" si="127">IF(G237&gt;50,ROUNDDOWN(F237*G237/100,0),IF(AND(G237&gt;0,G237&lt;=50),ROUNDUP(F237*G237/100,0),IF(G237&lt;0,-G237,"")))</f>
        <v/>
      </c>
      <c r="I237" s="353"/>
      <c r="J237" s="355" t="str">
        <f t="shared" ref="J237" si="128">IFERROR(ROUNDDOWN(H237,0)*I237,"")</f>
        <v/>
      </c>
      <c r="K237" s="356"/>
      <c r="L237" s="357"/>
    </row>
    <row r="238" spans="1:12" ht="33" customHeight="1" x14ac:dyDescent="0.55000000000000004">
      <c r="A238" s="88"/>
      <c r="B238" s="343"/>
      <c r="C238" s="361"/>
      <c r="D238" s="362"/>
      <c r="E238" s="363"/>
      <c r="F238" s="348"/>
      <c r="G238" s="350"/>
      <c r="H238" s="352"/>
      <c r="I238" s="354"/>
      <c r="J238" s="358"/>
      <c r="K238" s="359"/>
      <c r="L238" s="360"/>
    </row>
    <row r="239" spans="1:12" ht="33" customHeight="1" x14ac:dyDescent="0.55000000000000004">
      <c r="A239" s="88"/>
      <c r="B239" s="342">
        <v>8</v>
      </c>
      <c r="C239" s="344"/>
      <c r="D239" s="345"/>
      <c r="E239" s="346"/>
      <c r="F239" s="347"/>
      <c r="G239" s="349"/>
      <c r="H239" s="351" t="str">
        <f t="shared" ref="H239" si="129">IF(G239&gt;50,ROUNDDOWN(F239*G239/100,0),IF(AND(G239&gt;0,G239&lt;=50),ROUNDUP(F239*G239/100,0),IF(G239&lt;0,-G239,"")))</f>
        <v/>
      </c>
      <c r="I239" s="353"/>
      <c r="J239" s="355" t="str">
        <f t="shared" ref="J239" si="130">IFERROR(ROUNDDOWN(H239,0)*I239,"")</f>
        <v/>
      </c>
      <c r="K239" s="356"/>
      <c r="L239" s="357"/>
    </row>
    <row r="240" spans="1:12" ht="33" customHeight="1" x14ac:dyDescent="0.55000000000000004">
      <c r="A240" s="88"/>
      <c r="B240" s="343"/>
      <c r="C240" s="361"/>
      <c r="D240" s="362"/>
      <c r="E240" s="363"/>
      <c r="F240" s="348"/>
      <c r="G240" s="350"/>
      <c r="H240" s="352"/>
      <c r="I240" s="354"/>
      <c r="J240" s="358"/>
      <c r="K240" s="359"/>
      <c r="L240" s="360"/>
    </row>
    <row r="241" spans="1:12" ht="33" customHeight="1" x14ac:dyDescent="0.55000000000000004">
      <c r="A241" s="88"/>
      <c r="B241" s="342">
        <v>9</v>
      </c>
      <c r="C241" s="344"/>
      <c r="D241" s="345"/>
      <c r="E241" s="346"/>
      <c r="F241" s="347"/>
      <c r="G241" s="349"/>
      <c r="H241" s="351" t="str">
        <f t="shared" ref="H241" si="131">IF(G241&gt;50,ROUNDDOWN(F241*G241/100,0),IF(AND(G241&gt;0,G241&lt;=50),ROUNDUP(F241*G241/100,0),IF(G241&lt;0,-G241,"")))</f>
        <v/>
      </c>
      <c r="I241" s="353"/>
      <c r="J241" s="355" t="str">
        <f t="shared" ref="J241" si="132">IFERROR(ROUNDDOWN(H241,0)*I241,"")</f>
        <v/>
      </c>
      <c r="K241" s="356"/>
      <c r="L241" s="357"/>
    </row>
    <row r="242" spans="1:12" ht="33" customHeight="1" x14ac:dyDescent="0.55000000000000004">
      <c r="A242" s="88"/>
      <c r="B242" s="343"/>
      <c r="C242" s="361"/>
      <c r="D242" s="362"/>
      <c r="E242" s="363"/>
      <c r="F242" s="348"/>
      <c r="G242" s="350"/>
      <c r="H242" s="352"/>
      <c r="I242" s="354"/>
      <c r="J242" s="358"/>
      <c r="K242" s="359"/>
      <c r="L242" s="360"/>
    </row>
    <row r="243" spans="1:12" ht="33" customHeight="1" x14ac:dyDescent="0.55000000000000004">
      <c r="A243" s="88"/>
      <c r="B243" s="342">
        <v>10</v>
      </c>
      <c r="C243" s="344"/>
      <c r="D243" s="345"/>
      <c r="E243" s="346"/>
      <c r="F243" s="347"/>
      <c r="G243" s="349"/>
      <c r="H243" s="351" t="str">
        <f t="shared" ref="H243" si="133">IF(G243&gt;50,ROUNDDOWN(F243*G243/100,0),IF(AND(G243&gt;0,G243&lt;=50),ROUNDUP(F243*G243/100,0),IF(G243&lt;0,-G243,"")))</f>
        <v/>
      </c>
      <c r="I243" s="353"/>
      <c r="J243" s="355" t="str">
        <f t="shared" ref="J243" si="134">IFERROR(ROUNDDOWN(H243,0)*I243,"")</f>
        <v/>
      </c>
      <c r="K243" s="356"/>
      <c r="L243" s="357"/>
    </row>
    <row r="244" spans="1:12" ht="33" customHeight="1" x14ac:dyDescent="0.55000000000000004">
      <c r="A244" s="88"/>
      <c r="B244" s="343"/>
      <c r="C244" s="361"/>
      <c r="D244" s="362"/>
      <c r="E244" s="363"/>
      <c r="F244" s="348"/>
      <c r="G244" s="350"/>
      <c r="H244" s="352"/>
      <c r="I244" s="354"/>
      <c r="J244" s="358"/>
      <c r="K244" s="359"/>
      <c r="L244" s="360"/>
    </row>
    <row r="245" spans="1:12" ht="33" customHeight="1" x14ac:dyDescent="0.55000000000000004">
      <c r="A245" s="88"/>
      <c r="B245" s="342">
        <v>11</v>
      </c>
      <c r="C245" s="344"/>
      <c r="D245" s="345"/>
      <c r="E245" s="346"/>
      <c r="F245" s="347"/>
      <c r="G245" s="349"/>
      <c r="H245" s="351" t="str">
        <f t="shared" ref="H245" si="135">IF(G245&gt;50,ROUNDDOWN(F245*G245/100,0),IF(AND(G245&gt;0,G245&lt;=50),ROUNDUP(F245*G245/100,0),IF(G245&lt;0,-G245,"")))</f>
        <v/>
      </c>
      <c r="I245" s="353"/>
      <c r="J245" s="355" t="str">
        <f t="shared" ref="J245" si="136">IFERROR(ROUNDDOWN(H245,0)*I245,"")</f>
        <v/>
      </c>
      <c r="K245" s="356"/>
      <c r="L245" s="357"/>
    </row>
    <row r="246" spans="1:12" ht="33" customHeight="1" x14ac:dyDescent="0.55000000000000004">
      <c r="A246" s="88"/>
      <c r="B246" s="343"/>
      <c r="C246" s="361"/>
      <c r="D246" s="362"/>
      <c r="E246" s="363"/>
      <c r="F246" s="348"/>
      <c r="G246" s="350"/>
      <c r="H246" s="352"/>
      <c r="I246" s="354"/>
      <c r="J246" s="358"/>
      <c r="K246" s="359"/>
      <c r="L246" s="360"/>
    </row>
    <row r="247" spans="1:12" ht="33" customHeight="1" x14ac:dyDescent="0.55000000000000004">
      <c r="A247" s="88"/>
      <c r="B247" s="342">
        <v>12</v>
      </c>
      <c r="C247" s="344"/>
      <c r="D247" s="345"/>
      <c r="E247" s="346"/>
      <c r="F247" s="347"/>
      <c r="G247" s="349"/>
      <c r="H247" s="351" t="str">
        <f t="shared" ref="H247" si="137">IF(G247&gt;50,ROUNDDOWN(F247*G247/100,0),IF(AND(G247&gt;0,G247&lt;=50),ROUNDUP(F247*G247/100,0),IF(G247&lt;0,-G247,"")))</f>
        <v/>
      </c>
      <c r="I247" s="353"/>
      <c r="J247" s="355" t="str">
        <f t="shared" ref="J247" si="138">IFERROR(ROUNDDOWN(H247,0)*I247,"")</f>
        <v/>
      </c>
      <c r="K247" s="356"/>
      <c r="L247" s="357"/>
    </row>
    <row r="248" spans="1:12" ht="33" customHeight="1" x14ac:dyDescent="0.55000000000000004">
      <c r="A248" s="88"/>
      <c r="B248" s="343"/>
      <c r="C248" s="361"/>
      <c r="D248" s="362"/>
      <c r="E248" s="363"/>
      <c r="F248" s="348"/>
      <c r="G248" s="350"/>
      <c r="H248" s="352"/>
      <c r="I248" s="354"/>
      <c r="J248" s="358"/>
      <c r="K248" s="359"/>
      <c r="L248" s="360"/>
    </row>
    <row r="249" spans="1:12" ht="33" hidden="1" customHeight="1" x14ac:dyDescent="0.55000000000000004">
      <c r="A249" s="88"/>
      <c r="B249" s="342">
        <v>13</v>
      </c>
      <c r="C249" s="344"/>
      <c r="D249" s="345"/>
      <c r="E249" s="346"/>
      <c r="F249" s="347"/>
      <c r="G249" s="349"/>
      <c r="H249" s="351" t="str">
        <f t="shared" ref="H249" si="139">IF(G249&gt;50,ROUNDDOWN(F249*G249/100,0),IF(AND(G249&gt;0,G249&lt;=50),ROUNDUP(F249*G249/100,0),IF(G249&lt;0,-G249,"")))</f>
        <v/>
      </c>
      <c r="I249" s="353"/>
      <c r="J249" s="355" t="str">
        <f t="shared" ref="J249" si="140">IFERROR(ROUNDDOWN(H249,0)*I249,"")</f>
        <v/>
      </c>
      <c r="K249" s="356"/>
      <c r="L249" s="357"/>
    </row>
    <row r="250" spans="1:12" ht="33" hidden="1" customHeight="1" x14ac:dyDescent="0.55000000000000004">
      <c r="A250" s="88"/>
      <c r="B250" s="343"/>
      <c r="C250" s="361"/>
      <c r="D250" s="362"/>
      <c r="E250" s="363"/>
      <c r="F250" s="348"/>
      <c r="G250" s="350"/>
      <c r="H250" s="352"/>
      <c r="I250" s="354"/>
      <c r="J250" s="358"/>
      <c r="K250" s="359"/>
      <c r="L250" s="360"/>
    </row>
    <row r="251" spans="1:12" ht="33" hidden="1" customHeight="1" x14ac:dyDescent="0.55000000000000004">
      <c r="A251" s="88"/>
      <c r="B251" s="342">
        <v>14</v>
      </c>
      <c r="C251" s="344"/>
      <c r="D251" s="345"/>
      <c r="E251" s="346"/>
      <c r="F251" s="347"/>
      <c r="G251" s="349"/>
      <c r="H251" s="351" t="str">
        <f t="shared" ref="H251" si="141">IF(G251&gt;50,ROUNDDOWN(F251*G251/100,0),IF(AND(G251&gt;0,G251&lt;=50),ROUNDUP(F251*G251/100,0),IF(G251&lt;0,-G251,"")))</f>
        <v/>
      </c>
      <c r="I251" s="353"/>
      <c r="J251" s="355" t="str">
        <f t="shared" ref="J251" si="142">IFERROR(ROUNDDOWN(H251,0)*I251,"")</f>
        <v/>
      </c>
      <c r="K251" s="356"/>
      <c r="L251" s="357"/>
    </row>
    <row r="252" spans="1:12" ht="33" hidden="1" customHeight="1" x14ac:dyDescent="0.55000000000000004">
      <c r="A252" s="88"/>
      <c r="B252" s="343"/>
      <c r="C252" s="361"/>
      <c r="D252" s="362"/>
      <c r="E252" s="363"/>
      <c r="F252" s="348"/>
      <c r="G252" s="350"/>
      <c r="H252" s="352"/>
      <c r="I252" s="354"/>
      <c r="J252" s="358"/>
      <c r="K252" s="359"/>
      <c r="L252" s="360"/>
    </row>
    <row r="253" spans="1:12" ht="33" hidden="1" customHeight="1" x14ac:dyDescent="0.55000000000000004">
      <c r="A253" s="88"/>
      <c r="B253" s="342">
        <v>15</v>
      </c>
      <c r="C253" s="344"/>
      <c r="D253" s="345"/>
      <c r="E253" s="346"/>
      <c r="F253" s="347"/>
      <c r="G253" s="349"/>
      <c r="H253" s="351" t="str">
        <f t="shared" ref="H253" si="143">IF(G253&gt;50,ROUNDDOWN(F253*G253/100,0),IF(AND(G253&gt;0,G253&lt;=50),ROUNDUP(F253*G253/100,0),IF(G253&lt;0,-G253,"")))</f>
        <v/>
      </c>
      <c r="I253" s="353"/>
      <c r="J253" s="355" t="str">
        <f t="shared" ref="J253" si="144">IFERROR(ROUNDDOWN(H253,0)*I253,"")</f>
        <v/>
      </c>
      <c r="K253" s="356"/>
      <c r="L253" s="357"/>
    </row>
    <row r="254" spans="1:12" ht="33" hidden="1" customHeight="1" x14ac:dyDescent="0.55000000000000004">
      <c r="A254" s="88"/>
      <c r="B254" s="343"/>
      <c r="C254" s="361"/>
      <c r="D254" s="362"/>
      <c r="E254" s="363"/>
      <c r="F254" s="348"/>
      <c r="G254" s="350"/>
      <c r="H254" s="352"/>
      <c r="I254" s="354"/>
      <c r="J254" s="358"/>
      <c r="K254" s="359"/>
      <c r="L254" s="360"/>
    </row>
    <row r="255" spans="1:12" ht="33" hidden="1" customHeight="1" x14ac:dyDescent="0.55000000000000004">
      <c r="A255" s="88"/>
      <c r="B255" s="342">
        <v>16</v>
      </c>
      <c r="C255" s="344"/>
      <c r="D255" s="345"/>
      <c r="E255" s="346"/>
      <c r="F255" s="347"/>
      <c r="G255" s="349"/>
      <c r="H255" s="351" t="str">
        <f t="shared" ref="H255" si="145">IF(G255&gt;50,ROUNDDOWN(F255*G255/100,0),IF(AND(G255&gt;0,G255&lt;=50),ROUNDUP(F255*G255/100,0),IF(G255&lt;0,-G255,"")))</f>
        <v/>
      </c>
      <c r="I255" s="353"/>
      <c r="J255" s="355" t="str">
        <f t="shared" ref="J255" si="146">IFERROR(ROUNDDOWN(H255,0)*I255,"")</f>
        <v/>
      </c>
      <c r="K255" s="356"/>
      <c r="L255" s="357"/>
    </row>
    <row r="256" spans="1:12" ht="33" hidden="1" customHeight="1" x14ac:dyDescent="0.55000000000000004">
      <c r="A256" s="88"/>
      <c r="B256" s="343"/>
      <c r="C256" s="361"/>
      <c r="D256" s="362"/>
      <c r="E256" s="363"/>
      <c r="F256" s="348"/>
      <c r="G256" s="350"/>
      <c r="H256" s="352"/>
      <c r="I256" s="354"/>
      <c r="J256" s="358"/>
      <c r="K256" s="359"/>
      <c r="L256" s="360"/>
    </row>
    <row r="257" spans="1:12" ht="33" hidden="1" customHeight="1" x14ac:dyDescent="0.55000000000000004">
      <c r="A257" s="88"/>
      <c r="B257" s="342">
        <v>17</v>
      </c>
      <c r="C257" s="344"/>
      <c r="D257" s="345"/>
      <c r="E257" s="346"/>
      <c r="F257" s="347"/>
      <c r="G257" s="349"/>
      <c r="H257" s="351" t="str">
        <f t="shared" ref="H257" si="147">IF(G257&gt;50,ROUNDDOWN(F257*G257/100,0),IF(AND(G257&gt;0,G257&lt;=50),ROUNDUP(F257*G257/100,0),IF(G257&lt;0,-G257,"")))</f>
        <v/>
      </c>
      <c r="I257" s="353"/>
      <c r="J257" s="355" t="str">
        <f t="shared" ref="J257" si="148">IFERROR(ROUNDDOWN(H257,0)*I257,"")</f>
        <v/>
      </c>
      <c r="K257" s="356"/>
      <c r="L257" s="357"/>
    </row>
    <row r="258" spans="1:12" ht="33" hidden="1" customHeight="1" x14ac:dyDescent="0.55000000000000004">
      <c r="A258" s="88"/>
      <c r="B258" s="343"/>
      <c r="C258" s="361"/>
      <c r="D258" s="362"/>
      <c r="E258" s="363"/>
      <c r="F258" s="348"/>
      <c r="G258" s="350"/>
      <c r="H258" s="352"/>
      <c r="I258" s="354"/>
      <c r="J258" s="358"/>
      <c r="K258" s="359"/>
      <c r="L258" s="360"/>
    </row>
    <row r="259" spans="1:12" ht="33" hidden="1" customHeight="1" x14ac:dyDescent="0.55000000000000004">
      <c r="A259" s="88"/>
      <c r="B259" s="342">
        <v>18</v>
      </c>
      <c r="C259" s="344"/>
      <c r="D259" s="345"/>
      <c r="E259" s="346"/>
      <c r="F259" s="347"/>
      <c r="G259" s="349"/>
      <c r="H259" s="351" t="str">
        <f t="shared" ref="H259" si="149">IF(G259&gt;50,ROUNDDOWN(F259*G259/100,0),IF(AND(G259&gt;0,G259&lt;=50),ROUNDUP(F259*G259/100,0),IF(G259&lt;0,-G259,"")))</f>
        <v/>
      </c>
      <c r="I259" s="353"/>
      <c r="J259" s="355" t="str">
        <f t="shared" ref="J259" si="150">IFERROR(ROUNDDOWN(H259,0)*I259,"")</f>
        <v/>
      </c>
      <c r="K259" s="356"/>
      <c r="L259" s="357"/>
    </row>
    <row r="260" spans="1:12" ht="33" hidden="1" customHeight="1" x14ac:dyDescent="0.55000000000000004">
      <c r="A260" s="88"/>
      <c r="B260" s="343"/>
      <c r="C260" s="361"/>
      <c r="D260" s="362"/>
      <c r="E260" s="363"/>
      <c r="F260" s="348"/>
      <c r="G260" s="350"/>
      <c r="H260" s="352"/>
      <c r="I260" s="354"/>
      <c r="J260" s="358"/>
      <c r="K260" s="359"/>
      <c r="L260" s="360"/>
    </row>
    <row r="261" spans="1:12" ht="33" hidden="1" customHeight="1" x14ac:dyDescent="0.55000000000000004">
      <c r="A261" s="88"/>
      <c r="B261" s="342">
        <v>19</v>
      </c>
      <c r="C261" s="344"/>
      <c r="D261" s="345"/>
      <c r="E261" s="346"/>
      <c r="F261" s="347"/>
      <c r="G261" s="349"/>
      <c r="H261" s="351" t="str">
        <f t="shared" ref="H261" si="151">IF(G261&gt;50,ROUNDDOWN(F261*G261/100,0),IF(AND(G261&gt;0,G261&lt;=50),ROUNDUP(F261*G261/100,0),IF(G261&lt;0,-G261,"")))</f>
        <v/>
      </c>
      <c r="I261" s="353"/>
      <c r="J261" s="355" t="str">
        <f t="shared" ref="J261" si="152">IFERROR(ROUNDDOWN(H261,0)*I261,"")</f>
        <v/>
      </c>
      <c r="K261" s="356"/>
      <c r="L261" s="357"/>
    </row>
    <row r="262" spans="1:12" ht="33" hidden="1" customHeight="1" x14ac:dyDescent="0.55000000000000004">
      <c r="A262" s="88"/>
      <c r="B262" s="343"/>
      <c r="C262" s="361"/>
      <c r="D262" s="362"/>
      <c r="E262" s="363"/>
      <c r="F262" s="348"/>
      <c r="G262" s="350"/>
      <c r="H262" s="352"/>
      <c r="I262" s="354"/>
      <c r="J262" s="358"/>
      <c r="K262" s="359"/>
      <c r="L262" s="360"/>
    </row>
    <row r="263" spans="1:12" ht="33" hidden="1" customHeight="1" x14ac:dyDescent="0.55000000000000004">
      <c r="A263" s="88"/>
      <c r="B263" s="342">
        <v>20</v>
      </c>
      <c r="C263" s="344"/>
      <c r="D263" s="345"/>
      <c r="E263" s="346"/>
      <c r="F263" s="347"/>
      <c r="G263" s="349"/>
      <c r="H263" s="351" t="str">
        <f t="shared" ref="H263" si="153">IF(G263&gt;50,ROUNDDOWN(F263*G263/100,0),IF(AND(G263&gt;0,G263&lt;=50),ROUNDUP(F263*G263/100,0),IF(G263&lt;0,-G263,"")))</f>
        <v/>
      </c>
      <c r="I263" s="353"/>
      <c r="J263" s="355" t="str">
        <f t="shared" ref="J263" si="154">IFERROR(ROUNDDOWN(H263,0)*I263,"")</f>
        <v/>
      </c>
      <c r="K263" s="356"/>
      <c r="L263" s="357"/>
    </row>
    <row r="264" spans="1:12" ht="33" hidden="1" customHeight="1" x14ac:dyDescent="0.55000000000000004">
      <c r="A264" s="88"/>
      <c r="B264" s="343"/>
      <c r="C264" s="361"/>
      <c r="D264" s="362"/>
      <c r="E264" s="363"/>
      <c r="F264" s="348"/>
      <c r="G264" s="350"/>
      <c r="H264" s="352"/>
      <c r="I264" s="354"/>
      <c r="J264" s="358"/>
      <c r="K264" s="359"/>
      <c r="L264" s="360"/>
    </row>
    <row r="265" spans="1:12" ht="33" hidden="1" customHeight="1" x14ac:dyDescent="0.55000000000000004">
      <c r="A265" s="88"/>
      <c r="B265" s="342">
        <v>21</v>
      </c>
      <c r="C265" s="344"/>
      <c r="D265" s="345"/>
      <c r="E265" s="346"/>
      <c r="F265" s="347"/>
      <c r="G265" s="349"/>
      <c r="H265" s="351" t="str">
        <f t="shared" ref="H265" si="155">IF(G265&gt;50,ROUNDDOWN(F265*G265/100,0),IF(AND(G265&gt;0,G265&lt;=50),ROUNDUP(F265*G265/100,0),IF(G265&lt;0,-G265,"")))</f>
        <v/>
      </c>
      <c r="I265" s="353"/>
      <c r="J265" s="355" t="str">
        <f t="shared" ref="J265" si="156">IFERROR(ROUNDDOWN(H265,0)*I265,"")</f>
        <v/>
      </c>
      <c r="K265" s="356"/>
      <c r="L265" s="357"/>
    </row>
    <row r="266" spans="1:12" ht="33" hidden="1" customHeight="1" x14ac:dyDescent="0.55000000000000004">
      <c r="A266" s="88"/>
      <c r="B266" s="343"/>
      <c r="C266" s="361"/>
      <c r="D266" s="362"/>
      <c r="E266" s="363"/>
      <c r="F266" s="348"/>
      <c r="G266" s="350"/>
      <c r="H266" s="352"/>
      <c r="I266" s="354"/>
      <c r="J266" s="358"/>
      <c r="K266" s="359"/>
      <c r="L266" s="360"/>
    </row>
    <row r="267" spans="1:12" ht="33" hidden="1" customHeight="1" x14ac:dyDescent="0.55000000000000004">
      <c r="A267" s="88"/>
      <c r="B267" s="342">
        <v>22</v>
      </c>
      <c r="C267" s="344"/>
      <c r="D267" s="345"/>
      <c r="E267" s="346"/>
      <c r="F267" s="347"/>
      <c r="G267" s="349"/>
      <c r="H267" s="351" t="str">
        <f t="shared" ref="H267" si="157">IF(G267&gt;50,ROUNDDOWN(F267*G267/100,0),IF(AND(G267&gt;0,G267&lt;=50),ROUNDUP(F267*G267/100,0),IF(G267&lt;0,-G267,"")))</f>
        <v/>
      </c>
      <c r="I267" s="353"/>
      <c r="J267" s="355" t="str">
        <f t="shared" ref="J267" si="158">IFERROR(ROUNDDOWN(H267,0)*I267,"")</f>
        <v/>
      </c>
      <c r="K267" s="356"/>
      <c r="L267" s="357"/>
    </row>
    <row r="268" spans="1:12" ht="33" hidden="1" customHeight="1" x14ac:dyDescent="0.55000000000000004">
      <c r="A268" s="88"/>
      <c r="B268" s="343"/>
      <c r="C268" s="361"/>
      <c r="D268" s="362"/>
      <c r="E268" s="363"/>
      <c r="F268" s="348"/>
      <c r="G268" s="350"/>
      <c r="H268" s="352"/>
      <c r="I268" s="354"/>
      <c r="J268" s="358"/>
      <c r="K268" s="359"/>
      <c r="L268" s="360"/>
    </row>
    <row r="269" spans="1:12" ht="33" hidden="1" customHeight="1" x14ac:dyDescent="0.55000000000000004">
      <c r="A269" s="88"/>
      <c r="B269" s="342">
        <v>23</v>
      </c>
      <c r="C269" s="344"/>
      <c r="D269" s="345"/>
      <c r="E269" s="346"/>
      <c r="F269" s="347"/>
      <c r="G269" s="349"/>
      <c r="H269" s="351" t="str">
        <f t="shared" ref="H269" si="159">IF(G269&gt;50,ROUNDDOWN(F269*G269/100,0),IF(AND(G269&gt;0,G269&lt;=50),ROUNDUP(F269*G269/100,0),IF(G269&lt;0,-G269,"")))</f>
        <v/>
      </c>
      <c r="I269" s="353"/>
      <c r="J269" s="355" t="str">
        <f t="shared" ref="J269" si="160">IFERROR(ROUNDDOWN(H269,0)*I269,"")</f>
        <v/>
      </c>
      <c r="K269" s="356"/>
      <c r="L269" s="357"/>
    </row>
    <row r="270" spans="1:12" ht="33" hidden="1" customHeight="1" x14ac:dyDescent="0.55000000000000004">
      <c r="A270" s="88"/>
      <c r="B270" s="343"/>
      <c r="C270" s="361"/>
      <c r="D270" s="362"/>
      <c r="E270" s="363"/>
      <c r="F270" s="348"/>
      <c r="G270" s="350"/>
      <c r="H270" s="352"/>
      <c r="I270" s="354"/>
      <c r="J270" s="358"/>
      <c r="K270" s="359"/>
      <c r="L270" s="360"/>
    </row>
    <row r="271" spans="1:12" ht="33" hidden="1" customHeight="1" x14ac:dyDescent="0.55000000000000004">
      <c r="A271" s="88"/>
      <c r="B271" s="342">
        <v>24</v>
      </c>
      <c r="C271" s="344"/>
      <c r="D271" s="345"/>
      <c r="E271" s="346"/>
      <c r="F271" s="347"/>
      <c r="G271" s="349"/>
      <c r="H271" s="351" t="str">
        <f t="shared" ref="H271" si="161">IF(G271&gt;50,ROUNDDOWN(F271*G271/100,0),IF(AND(G271&gt;0,G271&lt;=50),ROUNDUP(F271*G271/100,0),IF(G271&lt;0,-G271,"")))</f>
        <v/>
      </c>
      <c r="I271" s="353"/>
      <c r="J271" s="355" t="str">
        <f t="shared" ref="J271" si="162">IFERROR(ROUNDDOWN(H271,0)*I271,"")</f>
        <v/>
      </c>
      <c r="K271" s="356"/>
      <c r="L271" s="357"/>
    </row>
    <row r="272" spans="1:12" ht="33" hidden="1" customHeight="1" x14ac:dyDescent="0.55000000000000004">
      <c r="A272" s="88"/>
      <c r="B272" s="343"/>
      <c r="C272" s="361"/>
      <c r="D272" s="362"/>
      <c r="E272" s="363"/>
      <c r="F272" s="348"/>
      <c r="G272" s="350"/>
      <c r="H272" s="352"/>
      <c r="I272" s="354"/>
      <c r="J272" s="358"/>
      <c r="K272" s="359"/>
      <c r="L272" s="360"/>
    </row>
    <row r="273" spans="1:12" ht="33" hidden="1" customHeight="1" x14ac:dyDescent="0.55000000000000004">
      <c r="A273" s="88"/>
      <c r="B273" s="342">
        <v>25</v>
      </c>
      <c r="C273" s="344"/>
      <c r="D273" s="345"/>
      <c r="E273" s="346"/>
      <c r="F273" s="347"/>
      <c r="G273" s="349"/>
      <c r="H273" s="351" t="str">
        <f t="shared" ref="H273" si="163">IF(G273&gt;50,ROUNDDOWN(F273*G273/100,0),IF(AND(G273&gt;0,G273&lt;=50),ROUNDUP(F273*G273/100,0),IF(G273&lt;0,-G273,"")))</f>
        <v/>
      </c>
      <c r="I273" s="353"/>
      <c r="J273" s="355" t="str">
        <f t="shared" ref="J273" si="164">IFERROR(ROUNDDOWN(H273,0)*I273,"")</f>
        <v/>
      </c>
      <c r="K273" s="356"/>
      <c r="L273" s="357"/>
    </row>
    <row r="274" spans="1:12" ht="33" hidden="1" customHeight="1" x14ac:dyDescent="0.55000000000000004">
      <c r="A274" s="88"/>
      <c r="B274" s="343"/>
      <c r="C274" s="361"/>
      <c r="D274" s="362"/>
      <c r="E274" s="363"/>
      <c r="F274" s="348"/>
      <c r="G274" s="350"/>
      <c r="H274" s="352"/>
      <c r="I274" s="354"/>
      <c r="J274" s="358"/>
      <c r="K274" s="359"/>
      <c r="L274" s="360"/>
    </row>
    <row r="275" spans="1:12" ht="33" hidden="1" customHeight="1" x14ac:dyDescent="0.55000000000000004">
      <c r="A275" s="88"/>
      <c r="B275" s="342">
        <v>26</v>
      </c>
      <c r="C275" s="344"/>
      <c r="D275" s="345"/>
      <c r="E275" s="346"/>
      <c r="F275" s="347"/>
      <c r="G275" s="349"/>
      <c r="H275" s="351" t="str">
        <f t="shared" ref="H275" si="165">IF(G275&gt;50,ROUNDDOWN(F275*G275/100,0),IF(AND(G275&gt;0,G275&lt;=50),ROUNDUP(F275*G275/100,0),IF(G275&lt;0,-G275,"")))</f>
        <v/>
      </c>
      <c r="I275" s="353"/>
      <c r="J275" s="355" t="str">
        <f t="shared" ref="J275" si="166">IFERROR(ROUNDDOWN(H275,0)*I275,"")</f>
        <v/>
      </c>
      <c r="K275" s="356"/>
      <c r="L275" s="357"/>
    </row>
    <row r="276" spans="1:12" ht="33" hidden="1" customHeight="1" x14ac:dyDescent="0.55000000000000004">
      <c r="A276" s="88"/>
      <c r="B276" s="343"/>
      <c r="C276" s="361"/>
      <c r="D276" s="362"/>
      <c r="E276" s="363"/>
      <c r="F276" s="348"/>
      <c r="G276" s="350"/>
      <c r="H276" s="352"/>
      <c r="I276" s="354"/>
      <c r="J276" s="358"/>
      <c r="K276" s="359"/>
      <c r="L276" s="360"/>
    </row>
    <row r="277" spans="1:12" ht="33" hidden="1" customHeight="1" x14ac:dyDescent="0.55000000000000004">
      <c r="A277" s="88"/>
      <c r="B277" s="342">
        <v>27</v>
      </c>
      <c r="C277" s="344"/>
      <c r="D277" s="345"/>
      <c r="E277" s="346"/>
      <c r="F277" s="347"/>
      <c r="G277" s="349"/>
      <c r="H277" s="351" t="str">
        <f t="shared" ref="H277" si="167">IF(G277&gt;50,ROUNDDOWN(F277*G277/100,0),IF(AND(G277&gt;0,G277&lt;=50),ROUNDUP(F277*G277/100,0),IF(G277&lt;0,-G277,"")))</f>
        <v/>
      </c>
      <c r="I277" s="353"/>
      <c r="J277" s="355" t="str">
        <f t="shared" ref="J277" si="168">IFERROR(ROUNDDOWN(H277,0)*I277,"")</f>
        <v/>
      </c>
      <c r="K277" s="356"/>
      <c r="L277" s="357"/>
    </row>
    <row r="278" spans="1:12" ht="33" hidden="1" customHeight="1" x14ac:dyDescent="0.55000000000000004">
      <c r="A278" s="88"/>
      <c r="B278" s="343"/>
      <c r="C278" s="361"/>
      <c r="D278" s="362"/>
      <c r="E278" s="363"/>
      <c r="F278" s="348"/>
      <c r="G278" s="350"/>
      <c r="H278" s="352"/>
      <c r="I278" s="354"/>
      <c r="J278" s="358"/>
      <c r="K278" s="359"/>
      <c r="L278" s="360"/>
    </row>
    <row r="279" spans="1:12" ht="33" hidden="1" customHeight="1" x14ac:dyDescent="0.55000000000000004">
      <c r="A279" s="88"/>
      <c r="B279" s="342">
        <v>28</v>
      </c>
      <c r="C279" s="344"/>
      <c r="D279" s="345"/>
      <c r="E279" s="346"/>
      <c r="F279" s="347"/>
      <c r="G279" s="349"/>
      <c r="H279" s="351" t="str">
        <f t="shared" ref="H279" si="169">IF(G279&gt;50,ROUNDDOWN(F279*G279/100,0),IF(AND(G279&gt;0,G279&lt;=50),ROUNDUP(F279*G279/100,0),IF(G279&lt;0,-G279,"")))</f>
        <v/>
      </c>
      <c r="I279" s="353"/>
      <c r="J279" s="355" t="str">
        <f t="shared" ref="J279" si="170">IFERROR(ROUNDDOWN(H279,0)*I279,"")</f>
        <v/>
      </c>
      <c r="K279" s="356"/>
      <c r="L279" s="357"/>
    </row>
    <row r="280" spans="1:12" ht="33" hidden="1" customHeight="1" x14ac:dyDescent="0.55000000000000004">
      <c r="A280" s="88"/>
      <c r="B280" s="343"/>
      <c r="C280" s="361"/>
      <c r="D280" s="362"/>
      <c r="E280" s="363"/>
      <c r="F280" s="348"/>
      <c r="G280" s="350"/>
      <c r="H280" s="352"/>
      <c r="I280" s="354"/>
      <c r="J280" s="358"/>
      <c r="K280" s="359"/>
      <c r="L280" s="360"/>
    </row>
    <row r="281" spans="1:12" ht="33" hidden="1" customHeight="1" x14ac:dyDescent="0.55000000000000004">
      <c r="A281" s="88"/>
      <c r="B281" s="342">
        <v>29</v>
      </c>
      <c r="C281" s="344"/>
      <c r="D281" s="345"/>
      <c r="E281" s="346"/>
      <c r="F281" s="347"/>
      <c r="G281" s="349"/>
      <c r="H281" s="351" t="str">
        <f t="shared" ref="H281" si="171">IF(G281&gt;50,ROUNDDOWN(F281*G281/100,0),IF(AND(G281&gt;0,G281&lt;=50),ROUNDUP(F281*G281/100,0),IF(G281&lt;0,-G281,"")))</f>
        <v/>
      </c>
      <c r="I281" s="353"/>
      <c r="J281" s="355" t="str">
        <f t="shared" ref="J281" si="172">IFERROR(ROUNDDOWN(H281,0)*I281,"")</f>
        <v/>
      </c>
      <c r="K281" s="356"/>
      <c r="L281" s="357"/>
    </row>
    <row r="282" spans="1:12" ht="33" hidden="1" customHeight="1" x14ac:dyDescent="0.55000000000000004">
      <c r="A282" s="88"/>
      <c r="B282" s="343"/>
      <c r="C282" s="361"/>
      <c r="D282" s="362"/>
      <c r="E282" s="363"/>
      <c r="F282" s="348"/>
      <c r="G282" s="350"/>
      <c r="H282" s="352"/>
      <c r="I282" s="354"/>
      <c r="J282" s="358"/>
      <c r="K282" s="359"/>
      <c r="L282" s="360"/>
    </row>
    <row r="283" spans="1:12" ht="33" hidden="1" customHeight="1" x14ac:dyDescent="0.55000000000000004">
      <c r="A283" s="88"/>
      <c r="B283" s="342">
        <v>30</v>
      </c>
      <c r="C283" s="344"/>
      <c r="D283" s="345"/>
      <c r="E283" s="346"/>
      <c r="F283" s="347"/>
      <c r="G283" s="349"/>
      <c r="H283" s="351" t="str">
        <f t="shared" ref="H283" si="173">IF(G283&gt;50,ROUNDDOWN(F283*G283/100,0),IF(AND(G283&gt;0,G283&lt;=50),ROUNDUP(F283*G283/100,0),IF(G283&lt;0,-G283,"")))</f>
        <v/>
      </c>
      <c r="I283" s="353"/>
      <c r="J283" s="355" t="str">
        <f t="shared" ref="J283" si="174">IFERROR(ROUNDDOWN(H283,0)*I283,"")</f>
        <v/>
      </c>
      <c r="K283" s="356"/>
      <c r="L283" s="357"/>
    </row>
    <row r="284" spans="1:12" ht="33" hidden="1" customHeight="1" x14ac:dyDescent="0.55000000000000004">
      <c r="A284" s="88"/>
      <c r="B284" s="343"/>
      <c r="C284" s="361"/>
      <c r="D284" s="362"/>
      <c r="E284" s="363"/>
      <c r="F284" s="348"/>
      <c r="G284" s="350"/>
      <c r="H284" s="352"/>
      <c r="I284" s="354"/>
      <c r="J284" s="358"/>
      <c r="K284" s="359"/>
      <c r="L284" s="360"/>
    </row>
    <row r="285" spans="1:12" ht="33" hidden="1" customHeight="1" x14ac:dyDescent="0.55000000000000004">
      <c r="A285" s="88"/>
      <c r="B285" s="342">
        <v>31</v>
      </c>
      <c r="C285" s="344"/>
      <c r="D285" s="345"/>
      <c r="E285" s="346"/>
      <c r="F285" s="347"/>
      <c r="G285" s="349"/>
      <c r="H285" s="351" t="str">
        <f t="shared" ref="H285" si="175">IF(G285&gt;50,ROUNDDOWN(F285*G285/100,0),IF(AND(G285&gt;0,G285&lt;=50),ROUNDUP(F285*G285/100,0),IF(G285&lt;0,-G285,"")))</f>
        <v/>
      </c>
      <c r="I285" s="353"/>
      <c r="J285" s="355" t="str">
        <f t="shared" ref="J285" si="176">IFERROR(ROUNDDOWN(H285,0)*I285,"")</f>
        <v/>
      </c>
      <c r="K285" s="356"/>
      <c r="L285" s="357"/>
    </row>
    <row r="286" spans="1:12" ht="33" hidden="1" customHeight="1" x14ac:dyDescent="0.55000000000000004">
      <c r="A286" s="88"/>
      <c r="B286" s="343"/>
      <c r="C286" s="361"/>
      <c r="D286" s="362"/>
      <c r="E286" s="363"/>
      <c r="F286" s="348"/>
      <c r="G286" s="350"/>
      <c r="H286" s="352"/>
      <c r="I286" s="354"/>
      <c r="J286" s="358"/>
      <c r="K286" s="359"/>
      <c r="L286" s="360"/>
    </row>
    <row r="287" spans="1:12" ht="33" hidden="1" customHeight="1" x14ac:dyDescent="0.55000000000000004">
      <c r="A287" s="88"/>
      <c r="B287" s="342">
        <v>32</v>
      </c>
      <c r="C287" s="344"/>
      <c r="D287" s="345"/>
      <c r="E287" s="346"/>
      <c r="F287" s="347"/>
      <c r="G287" s="349"/>
      <c r="H287" s="351" t="str">
        <f t="shared" ref="H287" si="177">IF(G287&gt;50,ROUNDDOWN(F287*G287/100,0),IF(AND(G287&gt;0,G287&lt;=50),ROUNDUP(F287*G287/100,0),IF(G287&lt;0,-G287,"")))</f>
        <v/>
      </c>
      <c r="I287" s="353"/>
      <c r="J287" s="355" t="str">
        <f t="shared" ref="J287" si="178">IFERROR(ROUNDDOWN(H287,0)*I287,"")</f>
        <v/>
      </c>
      <c r="K287" s="356"/>
      <c r="L287" s="357"/>
    </row>
    <row r="288" spans="1:12" ht="33" hidden="1" customHeight="1" x14ac:dyDescent="0.55000000000000004">
      <c r="A288" s="88"/>
      <c r="B288" s="343"/>
      <c r="C288" s="361"/>
      <c r="D288" s="362"/>
      <c r="E288" s="363"/>
      <c r="F288" s="348"/>
      <c r="G288" s="350"/>
      <c r="H288" s="352"/>
      <c r="I288" s="354"/>
      <c r="J288" s="358"/>
      <c r="K288" s="359"/>
      <c r="L288" s="360"/>
    </row>
    <row r="289" spans="1:12" ht="33" hidden="1" customHeight="1" x14ac:dyDescent="0.55000000000000004">
      <c r="A289" s="88"/>
      <c r="B289" s="342">
        <v>33</v>
      </c>
      <c r="C289" s="344"/>
      <c r="D289" s="345"/>
      <c r="E289" s="346"/>
      <c r="F289" s="347"/>
      <c r="G289" s="349"/>
      <c r="H289" s="351" t="str">
        <f t="shared" ref="H289" si="179">IF(G289&gt;50,ROUNDDOWN(F289*G289/100,0),IF(AND(G289&gt;0,G289&lt;=50),ROUNDUP(F289*G289/100,0),IF(G289&lt;0,-G289,"")))</f>
        <v/>
      </c>
      <c r="I289" s="353"/>
      <c r="J289" s="355" t="str">
        <f t="shared" ref="J289" si="180">IFERROR(ROUNDDOWN(H289,0)*I289,"")</f>
        <v/>
      </c>
      <c r="K289" s="356"/>
      <c r="L289" s="357"/>
    </row>
    <row r="290" spans="1:12" ht="33" hidden="1" customHeight="1" x14ac:dyDescent="0.55000000000000004">
      <c r="A290" s="88"/>
      <c r="B290" s="343"/>
      <c r="C290" s="361"/>
      <c r="D290" s="362"/>
      <c r="E290" s="363"/>
      <c r="F290" s="348"/>
      <c r="G290" s="350"/>
      <c r="H290" s="352"/>
      <c r="I290" s="354"/>
      <c r="J290" s="358"/>
      <c r="K290" s="359"/>
      <c r="L290" s="360"/>
    </row>
    <row r="291" spans="1:12" ht="33" hidden="1" customHeight="1" x14ac:dyDescent="0.55000000000000004">
      <c r="A291" s="88"/>
      <c r="B291" s="342">
        <v>34</v>
      </c>
      <c r="C291" s="344"/>
      <c r="D291" s="345"/>
      <c r="E291" s="346"/>
      <c r="F291" s="347"/>
      <c r="G291" s="349"/>
      <c r="H291" s="351" t="str">
        <f t="shared" ref="H291" si="181">IF(G291&gt;50,ROUNDDOWN(F291*G291/100,0),IF(AND(G291&gt;0,G291&lt;=50),ROUNDUP(F291*G291/100,0),IF(G291&lt;0,-G291,"")))</f>
        <v/>
      </c>
      <c r="I291" s="353"/>
      <c r="J291" s="355" t="str">
        <f t="shared" ref="J291" si="182">IFERROR(ROUNDDOWN(H291,0)*I291,"")</f>
        <v/>
      </c>
      <c r="K291" s="356"/>
      <c r="L291" s="357"/>
    </row>
    <row r="292" spans="1:12" ht="33" hidden="1" customHeight="1" x14ac:dyDescent="0.55000000000000004">
      <c r="A292" s="88"/>
      <c r="B292" s="343"/>
      <c r="C292" s="361"/>
      <c r="D292" s="362"/>
      <c r="E292" s="363"/>
      <c r="F292" s="348"/>
      <c r="G292" s="350"/>
      <c r="H292" s="352"/>
      <c r="I292" s="354"/>
      <c r="J292" s="358"/>
      <c r="K292" s="359"/>
      <c r="L292" s="360"/>
    </row>
    <row r="293" spans="1:12" ht="33" hidden="1" customHeight="1" x14ac:dyDescent="0.55000000000000004">
      <c r="A293" s="88"/>
      <c r="B293" s="342">
        <v>35</v>
      </c>
      <c r="C293" s="344"/>
      <c r="D293" s="345"/>
      <c r="E293" s="346"/>
      <c r="F293" s="347"/>
      <c r="G293" s="349"/>
      <c r="H293" s="351" t="str">
        <f t="shared" ref="H293" si="183">IF(G293&gt;50,ROUNDDOWN(F293*G293/100,0),IF(AND(G293&gt;0,G293&lt;=50),ROUNDUP(F293*G293/100,0),IF(G293&lt;0,-G293,"")))</f>
        <v/>
      </c>
      <c r="I293" s="353"/>
      <c r="J293" s="355" t="str">
        <f t="shared" ref="J293" si="184">IFERROR(ROUNDDOWN(H293,0)*I293,"")</f>
        <v/>
      </c>
      <c r="K293" s="356"/>
      <c r="L293" s="357"/>
    </row>
    <row r="294" spans="1:12" ht="33" hidden="1" customHeight="1" x14ac:dyDescent="0.55000000000000004">
      <c r="A294" s="88"/>
      <c r="B294" s="343"/>
      <c r="C294" s="361"/>
      <c r="D294" s="362"/>
      <c r="E294" s="363"/>
      <c r="F294" s="348"/>
      <c r="G294" s="350"/>
      <c r="H294" s="352"/>
      <c r="I294" s="354"/>
      <c r="J294" s="358"/>
      <c r="K294" s="359"/>
      <c r="L294" s="360"/>
    </row>
    <row r="295" spans="1:12" ht="33" hidden="1" customHeight="1" x14ac:dyDescent="0.55000000000000004">
      <c r="A295" s="88"/>
      <c r="B295" s="342">
        <v>36</v>
      </c>
      <c r="C295" s="344"/>
      <c r="D295" s="345"/>
      <c r="E295" s="346"/>
      <c r="F295" s="347"/>
      <c r="G295" s="349"/>
      <c r="H295" s="351" t="str">
        <f t="shared" ref="H295" si="185">IF(G295&gt;50,ROUNDDOWN(F295*G295/100,0),IF(AND(G295&gt;0,G295&lt;=50),ROUNDUP(F295*G295/100,0),IF(G295&lt;0,-G295,"")))</f>
        <v/>
      </c>
      <c r="I295" s="353"/>
      <c r="J295" s="355" t="str">
        <f t="shared" ref="J295" si="186">IFERROR(ROUNDDOWN(H295,0)*I295,"")</f>
        <v/>
      </c>
      <c r="K295" s="356"/>
      <c r="L295" s="357"/>
    </row>
    <row r="296" spans="1:12" ht="33" hidden="1" customHeight="1" x14ac:dyDescent="0.55000000000000004">
      <c r="A296" s="88"/>
      <c r="B296" s="343"/>
      <c r="C296" s="361"/>
      <c r="D296" s="362"/>
      <c r="E296" s="363"/>
      <c r="F296" s="348"/>
      <c r="G296" s="350"/>
      <c r="H296" s="352"/>
      <c r="I296" s="354"/>
      <c r="J296" s="358"/>
      <c r="K296" s="359"/>
      <c r="L296" s="360"/>
    </row>
    <row r="297" spans="1:12" ht="33" hidden="1" customHeight="1" x14ac:dyDescent="0.55000000000000004">
      <c r="A297" s="88"/>
      <c r="B297" s="342">
        <v>37</v>
      </c>
      <c r="C297" s="344"/>
      <c r="D297" s="345"/>
      <c r="E297" s="346"/>
      <c r="F297" s="347"/>
      <c r="G297" s="349"/>
      <c r="H297" s="351" t="str">
        <f t="shared" ref="H297" si="187">IF(G297&gt;50,ROUNDDOWN(F297*G297/100,0),IF(AND(G297&gt;0,G297&lt;=50),ROUNDUP(F297*G297/100,0),IF(G297&lt;0,-G297,"")))</f>
        <v/>
      </c>
      <c r="I297" s="353"/>
      <c r="J297" s="355" t="str">
        <f t="shared" ref="J297" si="188">IFERROR(ROUNDDOWN(H297,0)*I297,"")</f>
        <v/>
      </c>
      <c r="K297" s="356"/>
      <c r="L297" s="357"/>
    </row>
    <row r="298" spans="1:12" ht="33" hidden="1" customHeight="1" x14ac:dyDescent="0.55000000000000004">
      <c r="A298" s="88"/>
      <c r="B298" s="343"/>
      <c r="C298" s="361"/>
      <c r="D298" s="362"/>
      <c r="E298" s="363"/>
      <c r="F298" s="348"/>
      <c r="G298" s="350"/>
      <c r="H298" s="352"/>
      <c r="I298" s="354"/>
      <c r="J298" s="358"/>
      <c r="K298" s="359"/>
      <c r="L298" s="360"/>
    </row>
    <row r="299" spans="1:12" ht="33" hidden="1" customHeight="1" x14ac:dyDescent="0.55000000000000004">
      <c r="A299" s="88"/>
      <c r="B299" s="342">
        <v>38</v>
      </c>
      <c r="C299" s="344"/>
      <c r="D299" s="345"/>
      <c r="E299" s="346"/>
      <c r="F299" s="347"/>
      <c r="G299" s="349"/>
      <c r="H299" s="351" t="str">
        <f t="shared" ref="H299" si="189">IF(G299&gt;50,ROUNDDOWN(F299*G299/100,0),IF(AND(G299&gt;0,G299&lt;=50),ROUNDUP(F299*G299/100,0),IF(G299&lt;0,-G299,"")))</f>
        <v/>
      </c>
      <c r="I299" s="353"/>
      <c r="J299" s="355" t="str">
        <f t="shared" ref="J299" si="190">IFERROR(ROUNDDOWN(H299,0)*I299,"")</f>
        <v/>
      </c>
      <c r="K299" s="356"/>
      <c r="L299" s="357"/>
    </row>
    <row r="300" spans="1:12" ht="33" hidden="1" customHeight="1" x14ac:dyDescent="0.55000000000000004">
      <c r="A300" s="88"/>
      <c r="B300" s="343"/>
      <c r="C300" s="361"/>
      <c r="D300" s="362"/>
      <c r="E300" s="363"/>
      <c r="F300" s="348"/>
      <c r="G300" s="350"/>
      <c r="H300" s="352"/>
      <c r="I300" s="354"/>
      <c r="J300" s="358"/>
      <c r="K300" s="359"/>
      <c r="L300" s="360"/>
    </row>
    <row r="301" spans="1:12" ht="33" hidden="1" customHeight="1" x14ac:dyDescent="0.55000000000000004">
      <c r="A301" s="88"/>
      <c r="B301" s="342">
        <v>39</v>
      </c>
      <c r="C301" s="344"/>
      <c r="D301" s="345"/>
      <c r="E301" s="346"/>
      <c r="F301" s="347"/>
      <c r="G301" s="349"/>
      <c r="H301" s="351" t="str">
        <f t="shared" ref="H301" si="191">IF(G301&gt;50,ROUNDDOWN(F301*G301/100,0),IF(AND(G301&gt;0,G301&lt;=50),ROUNDUP(F301*G301/100,0),IF(G301&lt;0,-G301,"")))</f>
        <v/>
      </c>
      <c r="I301" s="353"/>
      <c r="J301" s="355" t="str">
        <f t="shared" ref="J301" si="192">IFERROR(ROUNDDOWN(H301,0)*I301,"")</f>
        <v/>
      </c>
      <c r="K301" s="356"/>
      <c r="L301" s="357"/>
    </row>
    <row r="302" spans="1:12" ht="33" hidden="1" customHeight="1" x14ac:dyDescent="0.55000000000000004">
      <c r="A302" s="88"/>
      <c r="B302" s="343"/>
      <c r="C302" s="361"/>
      <c r="D302" s="362"/>
      <c r="E302" s="363"/>
      <c r="F302" s="348"/>
      <c r="G302" s="350"/>
      <c r="H302" s="352"/>
      <c r="I302" s="354"/>
      <c r="J302" s="358"/>
      <c r="K302" s="359"/>
      <c r="L302" s="360"/>
    </row>
    <row r="303" spans="1:12" ht="33.65" hidden="1" customHeight="1" x14ac:dyDescent="0.55000000000000004">
      <c r="A303" s="88"/>
      <c r="B303" s="342">
        <v>40</v>
      </c>
      <c r="C303" s="344"/>
      <c r="D303" s="345"/>
      <c r="E303" s="346"/>
      <c r="F303" s="347"/>
      <c r="G303" s="349"/>
      <c r="H303" s="351" t="str">
        <f t="shared" ref="H303" si="193">IF(G303&gt;50,ROUNDDOWN(F303*G303/100,0),IF(AND(G303&gt;0,G303&lt;=50),ROUNDUP(F303*G303/100,0),IF(G303&lt;0,-G303,"")))</f>
        <v/>
      </c>
      <c r="I303" s="353"/>
      <c r="J303" s="355" t="str">
        <f t="shared" ref="J303" si="194">IFERROR(ROUNDDOWN(H303,0)*I303,"")</f>
        <v/>
      </c>
      <c r="K303" s="356"/>
      <c r="L303" s="357"/>
    </row>
    <row r="304" spans="1:12" ht="33.65" hidden="1" customHeight="1" x14ac:dyDescent="0.55000000000000004">
      <c r="A304" s="88"/>
      <c r="B304" s="343"/>
      <c r="C304" s="361"/>
      <c r="D304" s="362"/>
      <c r="E304" s="363"/>
      <c r="F304" s="348"/>
      <c r="G304" s="350"/>
      <c r="H304" s="352"/>
      <c r="I304" s="354"/>
      <c r="J304" s="358"/>
      <c r="K304" s="359"/>
      <c r="L304" s="360"/>
    </row>
    <row r="305" spans="1:13" ht="18" customHeight="1" x14ac:dyDescent="0.55000000000000004">
      <c r="A305" s="88"/>
      <c r="B305" s="99"/>
      <c r="C305" s="99"/>
      <c r="D305" s="99"/>
      <c r="E305" s="99"/>
      <c r="F305" s="99"/>
      <c r="G305" s="99"/>
      <c r="H305" s="99"/>
      <c r="I305" s="99"/>
      <c r="J305" s="99"/>
      <c r="K305" s="98"/>
      <c r="L305" s="97"/>
    </row>
    <row r="306" spans="1:13" ht="33.65" customHeight="1" x14ac:dyDescent="0.55000000000000004">
      <c r="A306" s="88"/>
      <c r="F306" s="96"/>
      <c r="G306" s="95"/>
      <c r="H306" s="94"/>
      <c r="I306" s="93" t="s">
        <v>331</v>
      </c>
      <c r="J306" s="92" t="s">
        <v>330</v>
      </c>
      <c r="K306" s="406">
        <f>SUM(J225:L304)</f>
        <v>0</v>
      </c>
      <c r="L306" s="407"/>
    </row>
    <row r="307" spans="1:13" ht="33.65" customHeight="1" x14ac:dyDescent="0.55000000000000004">
      <c r="A307" s="88"/>
      <c r="F307" s="408" t="s">
        <v>329</v>
      </c>
      <c r="G307" s="409"/>
      <c r="H307" s="409"/>
      <c r="I307" s="409"/>
      <c r="J307" s="92" t="s">
        <v>328</v>
      </c>
      <c r="K307" s="410"/>
      <c r="L307" s="411"/>
    </row>
    <row r="308" spans="1:13" ht="33.65" customHeight="1" thickBot="1" x14ac:dyDescent="0.6">
      <c r="A308" s="88"/>
      <c r="F308" s="412" t="s">
        <v>327</v>
      </c>
      <c r="G308" s="413"/>
      <c r="H308" s="413"/>
      <c r="I308" s="413"/>
      <c r="J308" s="91" t="s">
        <v>326</v>
      </c>
      <c r="K308" s="414">
        <f>ROUNDDOWN(K306/2,-3)</f>
        <v>0</v>
      </c>
      <c r="L308" s="415"/>
    </row>
    <row r="309" spans="1:13" ht="33.65" customHeight="1" thickBot="1" x14ac:dyDescent="0.6">
      <c r="A309" s="88"/>
      <c r="F309" s="416" t="s">
        <v>325</v>
      </c>
      <c r="G309" s="417"/>
      <c r="H309" s="417"/>
      <c r="I309" s="417"/>
      <c r="J309" s="90" t="s">
        <v>324</v>
      </c>
      <c r="K309" s="418">
        <f>MIN(K308,K307)</f>
        <v>0</v>
      </c>
      <c r="L309" s="405"/>
    </row>
    <row r="310" spans="1:13" ht="18" customHeight="1" thickBot="1" x14ac:dyDescent="0.6">
      <c r="A310" s="88"/>
      <c r="B310" s="88"/>
      <c r="C310" s="88"/>
      <c r="D310" s="88"/>
      <c r="E310" s="88"/>
      <c r="F310" s="88"/>
      <c r="G310" s="88"/>
      <c r="H310" s="88"/>
      <c r="I310" s="88"/>
      <c r="J310" s="88"/>
      <c r="K310" s="89"/>
      <c r="L310" s="89"/>
    </row>
    <row r="311" spans="1:13" ht="33.65" customHeight="1" thickBot="1" x14ac:dyDescent="0.6">
      <c r="A311" s="88"/>
      <c r="B311" s="401" t="str">
        <f>IF(ISBLANK('経費明細(精算書表紙)(様式第10-1号別紙)'!L3),"【 　 年目】精算額 （①　+　②　+　③）",IF('経費明細(精算書表紙)(様式第10-1号別紙)'!L3="　　　 ","【 　 年目】精算額 （①　+　②　+　③）",IF('経費明細(精算書表紙)(様式第10-1号別紙)'!L3="　１　","【 １ 年目】精算額 （①　+　②　+　③）", IF('経費明細(精算書表紙)(様式第10-1号別紙)'!L3="　２　","【 2 年目】精算額 （①　+　②　+　③）", IF('経費明細(精算書表紙)(様式第10-1号別紙)'!L3="　３　","【 3 年目】精算額 （①　+　②　+　③）","")))))</f>
        <v>【 　 年目】精算額 （①　+　②　+　③）</v>
      </c>
      <c r="C311" s="402"/>
      <c r="D311" s="402"/>
      <c r="E311" s="402"/>
      <c r="F311" s="402"/>
      <c r="G311" s="402"/>
      <c r="H311" s="402"/>
      <c r="I311" s="402"/>
      <c r="J311" s="403"/>
      <c r="K311" s="404">
        <f>SUM(K131+K220+K309)</f>
        <v>0</v>
      </c>
      <c r="L311" s="405"/>
    </row>
    <row r="312" spans="1:13" ht="18" customHeight="1" x14ac:dyDescent="0.55000000000000004">
      <c r="A312" s="88"/>
      <c r="B312" s="88"/>
      <c r="C312" s="88"/>
      <c r="D312" s="88"/>
      <c r="E312" s="88"/>
      <c r="F312" s="88"/>
      <c r="G312" s="88"/>
      <c r="H312" s="88"/>
      <c r="I312" s="88"/>
      <c r="J312" s="88"/>
      <c r="K312" s="88"/>
      <c r="L312" s="88"/>
    </row>
    <row r="313" spans="1:13" ht="18" customHeight="1" x14ac:dyDescent="0.55000000000000004">
      <c r="A313" s="88"/>
      <c r="B313" s="88"/>
      <c r="C313" s="88"/>
      <c r="D313" s="88"/>
      <c r="E313" s="88"/>
      <c r="F313" s="88"/>
      <c r="G313" s="88"/>
      <c r="H313" s="88"/>
      <c r="I313" s="88"/>
      <c r="J313" s="88"/>
      <c r="K313" s="88"/>
      <c r="L313" s="88"/>
    </row>
    <row r="314" spans="1:13" ht="18" customHeight="1" x14ac:dyDescent="0.55000000000000004">
      <c r="A314" s="88"/>
      <c r="B314" s="88"/>
      <c r="C314" s="88"/>
      <c r="D314" s="88"/>
      <c r="E314" s="88"/>
      <c r="F314" s="88"/>
      <c r="G314" s="88"/>
      <c r="H314" s="88"/>
      <c r="I314" s="88"/>
      <c r="J314" s="88"/>
      <c r="K314" s="88"/>
      <c r="L314" s="88"/>
    </row>
    <row r="315" spans="1:13" ht="18" customHeight="1" x14ac:dyDescent="0.55000000000000004">
      <c r="A315" s="88"/>
      <c r="B315" s="88"/>
      <c r="C315" s="88"/>
      <c r="D315" s="88"/>
      <c r="E315" s="88"/>
      <c r="F315" s="88"/>
      <c r="G315" s="88"/>
      <c r="H315" s="88"/>
      <c r="I315" s="88"/>
      <c r="J315" s="88"/>
      <c r="K315" s="88"/>
      <c r="L315" s="88"/>
    </row>
    <row r="316" spans="1:13" ht="18" customHeight="1" x14ac:dyDescent="0.55000000000000004">
      <c r="A316" s="88"/>
      <c r="B316" s="88"/>
      <c r="C316" s="88"/>
      <c r="D316" s="88"/>
      <c r="E316" s="88"/>
      <c r="F316" s="88"/>
      <c r="G316" s="88"/>
      <c r="H316" s="88"/>
      <c r="I316" s="88"/>
      <c r="J316" s="88"/>
      <c r="K316" s="88"/>
      <c r="L316" s="88"/>
    </row>
    <row r="317" spans="1:13" ht="18" customHeight="1" x14ac:dyDescent="0.55000000000000004">
      <c r="A317" s="88"/>
      <c r="B317" s="88"/>
      <c r="C317" s="88"/>
      <c r="D317" s="88"/>
      <c r="E317" s="88"/>
      <c r="F317" s="88"/>
      <c r="G317" s="88"/>
      <c r="H317" s="88"/>
      <c r="I317" s="88"/>
      <c r="J317" s="88"/>
      <c r="K317" s="88"/>
      <c r="L317" s="88"/>
    </row>
    <row r="318" spans="1:13" ht="18" customHeight="1" x14ac:dyDescent="0.55000000000000004">
      <c r="A318" s="88"/>
      <c r="B318" s="88"/>
      <c r="C318" s="88"/>
      <c r="D318" s="88"/>
      <c r="E318" s="88"/>
      <c r="F318" s="88"/>
      <c r="G318" s="88"/>
      <c r="H318" s="88"/>
      <c r="I318" s="88"/>
      <c r="J318" s="88"/>
      <c r="K318" s="88"/>
      <c r="L318" s="88"/>
    </row>
    <row r="319" spans="1:13" ht="18" customHeight="1" x14ac:dyDescent="0.55000000000000004">
      <c r="A319" s="88"/>
      <c r="B319" s="88"/>
      <c r="C319" s="88"/>
      <c r="D319" s="88"/>
      <c r="E319" s="88"/>
      <c r="F319" s="88"/>
      <c r="G319" s="88"/>
      <c r="H319" s="88"/>
      <c r="I319" s="88"/>
      <c r="J319" s="88"/>
      <c r="K319" s="88"/>
      <c r="L319" s="88"/>
    </row>
    <row r="320" spans="1:13" ht="18" customHeight="1" x14ac:dyDescent="0.55000000000000004">
      <c r="A320" s="88"/>
      <c r="B320" s="88"/>
      <c r="C320" s="88"/>
      <c r="D320" s="88"/>
      <c r="E320" s="88"/>
      <c r="F320" s="88"/>
      <c r="G320" s="88"/>
      <c r="H320" s="88"/>
      <c r="I320" s="88"/>
      <c r="J320" s="88"/>
      <c r="K320" s="88"/>
      <c r="L320" s="88"/>
    </row>
    <row r="321" spans="1:12" ht="18" customHeight="1" x14ac:dyDescent="0.55000000000000004">
      <c r="A321" s="88"/>
      <c r="B321" s="88"/>
      <c r="C321" s="88"/>
      <c r="D321" s="88"/>
      <c r="E321" s="88"/>
      <c r="F321" s="88"/>
      <c r="G321" s="88"/>
      <c r="H321" s="88"/>
      <c r="I321" s="88"/>
      <c r="J321" s="88"/>
      <c r="K321" s="88"/>
      <c r="L321" s="88"/>
    </row>
    <row r="322" spans="1:12" ht="18" customHeight="1" x14ac:dyDescent="0.55000000000000004">
      <c r="A322" s="88"/>
      <c r="B322" s="88"/>
      <c r="C322" s="88"/>
      <c r="D322" s="88"/>
      <c r="E322" s="88"/>
      <c r="F322" s="88"/>
      <c r="G322" s="88"/>
      <c r="H322" s="88"/>
      <c r="I322" s="88"/>
      <c r="J322" s="88"/>
      <c r="K322" s="88"/>
      <c r="L322" s="88"/>
    </row>
    <row r="323" spans="1:12" ht="18" customHeight="1" x14ac:dyDescent="0.55000000000000004">
      <c r="A323" s="88"/>
      <c r="B323" s="88"/>
      <c r="C323" s="88"/>
      <c r="D323" s="88"/>
      <c r="E323" s="88"/>
      <c r="F323" s="88"/>
      <c r="G323" s="88"/>
      <c r="H323" s="88"/>
      <c r="I323" s="88"/>
      <c r="J323" s="88"/>
      <c r="K323" s="88"/>
      <c r="L323" s="88"/>
    </row>
    <row r="324" spans="1:12" ht="18" customHeight="1" x14ac:dyDescent="0.55000000000000004">
      <c r="A324" s="88"/>
      <c r="B324" s="88"/>
      <c r="C324" s="88"/>
      <c r="D324" s="88"/>
      <c r="E324" s="88"/>
      <c r="F324" s="88"/>
      <c r="G324" s="88"/>
      <c r="H324" s="88"/>
      <c r="I324" s="88"/>
      <c r="J324" s="88"/>
      <c r="K324" s="88"/>
      <c r="L324" s="88"/>
    </row>
    <row r="325" spans="1:12" ht="18" customHeight="1" x14ac:dyDescent="0.55000000000000004">
      <c r="A325" s="88"/>
      <c r="B325" s="88"/>
      <c r="C325" s="88"/>
      <c r="D325" s="88"/>
      <c r="E325" s="88"/>
      <c r="F325" s="88"/>
      <c r="G325" s="88"/>
      <c r="H325" s="88"/>
      <c r="I325" s="88"/>
      <c r="J325" s="88"/>
      <c r="K325" s="88"/>
      <c r="L325" s="88"/>
    </row>
    <row r="326" spans="1:12" ht="18" customHeight="1" x14ac:dyDescent="0.55000000000000004">
      <c r="A326" s="88"/>
      <c r="B326" s="88"/>
      <c r="C326" s="88"/>
      <c r="D326" s="88"/>
      <c r="E326" s="88"/>
      <c r="F326" s="88"/>
      <c r="G326" s="88"/>
      <c r="H326" s="88"/>
      <c r="I326" s="88"/>
      <c r="J326" s="88"/>
      <c r="K326" s="88"/>
      <c r="L326" s="88"/>
    </row>
    <row r="327" spans="1:12" ht="18" customHeight="1" x14ac:dyDescent="0.55000000000000004">
      <c r="A327" s="88"/>
      <c r="B327" s="88"/>
      <c r="C327" s="88"/>
      <c r="D327" s="88"/>
      <c r="E327" s="88"/>
      <c r="F327" s="88"/>
      <c r="G327" s="88"/>
      <c r="H327" s="88"/>
      <c r="I327" s="88"/>
      <c r="J327" s="88"/>
      <c r="K327" s="88"/>
      <c r="L327" s="88"/>
    </row>
    <row r="328" spans="1:12" ht="18" customHeight="1" x14ac:dyDescent="0.55000000000000004">
      <c r="A328" s="88"/>
      <c r="B328" s="88"/>
      <c r="C328" s="88"/>
      <c r="D328" s="88"/>
      <c r="E328" s="88"/>
      <c r="F328" s="88"/>
      <c r="G328" s="88"/>
      <c r="H328" s="88"/>
      <c r="I328" s="88"/>
      <c r="J328" s="88"/>
      <c r="K328" s="88"/>
      <c r="L328" s="88"/>
    </row>
    <row r="329" spans="1:12" ht="18" customHeight="1" x14ac:dyDescent="0.55000000000000004">
      <c r="A329" s="88"/>
      <c r="B329" s="88"/>
      <c r="C329" s="88"/>
      <c r="D329" s="88"/>
      <c r="E329" s="88"/>
      <c r="F329" s="88"/>
      <c r="G329" s="88"/>
      <c r="H329" s="88"/>
      <c r="I329" s="88"/>
      <c r="J329" s="88"/>
      <c r="K329" s="88"/>
      <c r="L329" s="88"/>
    </row>
    <row r="330" spans="1:12" ht="18" customHeight="1" x14ac:dyDescent="0.55000000000000004">
      <c r="A330" s="88"/>
      <c r="B330" s="88"/>
      <c r="C330" s="88"/>
      <c r="D330" s="88"/>
      <c r="E330" s="88"/>
      <c r="F330" s="88"/>
      <c r="G330" s="88"/>
      <c r="H330" s="88"/>
      <c r="I330" s="88"/>
      <c r="J330" s="88"/>
      <c r="K330" s="88"/>
      <c r="L330" s="88"/>
    </row>
    <row r="331" spans="1:12" ht="18" customHeight="1" x14ac:dyDescent="0.55000000000000004">
      <c r="A331" s="88"/>
      <c r="B331" s="88"/>
      <c r="C331" s="88"/>
      <c r="D331" s="88"/>
      <c r="E331" s="88"/>
      <c r="F331" s="88"/>
      <c r="G331" s="88"/>
      <c r="H331" s="88"/>
      <c r="I331" s="88"/>
      <c r="J331" s="88"/>
      <c r="K331" s="88"/>
      <c r="L331" s="88"/>
    </row>
    <row r="332" spans="1:12" ht="18" customHeight="1" x14ac:dyDescent="0.55000000000000004">
      <c r="A332" s="88"/>
      <c r="B332" s="88"/>
      <c r="C332" s="88"/>
      <c r="D332" s="88"/>
      <c r="E332" s="88"/>
      <c r="F332" s="88"/>
      <c r="G332" s="88"/>
      <c r="H332" s="88"/>
      <c r="I332" s="88"/>
      <c r="J332" s="88"/>
      <c r="K332" s="88"/>
      <c r="L332" s="88"/>
    </row>
    <row r="333" spans="1:12" ht="18" customHeight="1" x14ac:dyDescent="0.55000000000000004">
      <c r="A333" s="88"/>
      <c r="B333" s="88"/>
      <c r="C333" s="88"/>
      <c r="D333" s="88"/>
      <c r="E333" s="88"/>
      <c r="F333" s="88"/>
      <c r="G333" s="88"/>
      <c r="H333" s="88"/>
      <c r="I333" s="88"/>
      <c r="J333" s="88"/>
      <c r="K333" s="88"/>
      <c r="L333" s="88"/>
    </row>
  </sheetData>
  <sheetProtection sheet="1" formatCells="0" formatRows="0" insertRows="0" deleteRows="0"/>
  <mergeCells count="1090">
    <mergeCell ref="B4:B6"/>
    <mergeCell ref="C4:E4"/>
    <mergeCell ref="F4:F5"/>
    <mergeCell ref="G4:G6"/>
    <mergeCell ref="H4:H5"/>
    <mergeCell ref="I4:I5"/>
    <mergeCell ref="J4:J5"/>
    <mergeCell ref="K4:L5"/>
    <mergeCell ref="C5:E5"/>
    <mergeCell ref="C6:E6"/>
    <mergeCell ref="K6:L6"/>
    <mergeCell ref="B10:B12"/>
    <mergeCell ref="C10:E10"/>
    <mergeCell ref="F10:F12"/>
    <mergeCell ref="G10:G12"/>
    <mergeCell ref="H10:H12"/>
    <mergeCell ref="I10:I12"/>
    <mergeCell ref="J10:J12"/>
    <mergeCell ref="K10:L12"/>
    <mergeCell ref="C11:E11"/>
    <mergeCell ref="C12:E12"/>
    <mergeCell ref="B7:B9"/>
    <mergeCell ref="C7:E7"/>
    <mergeCell ref="F7:F9"/>
    <mergeCell ref="G7:G9"/>
    <mergeCell ref="H7:H9"/>
    <mergeCell ref="I7:I9"/>
    <mergeCell ref="J7:J9"/>
    <mergeCell ref="K7:L9"/>
    <mergeCell ref="C8:E8"/>
    <mergeCell ref="C9:E9"/>
    <mergeCell ref="B16:B18"/>
    <mergeCell ref="C16:E16"/>
    <mergeCell ref="F16:F18"/>
    <mergeCell ref="G16:G18"/>
    <mergeCell ref="H16:H18"/>
    <mergeCell ref="I16:I18"/>
    <mergeCell ref="J16:J18"/>
    <mergeCell ref="K16:L18"/>
    <mergeCell ref="C17:E17"/>
    <mergeCell ref="C18:E18"/>
    <mergeCell ref="B13:B15"/>
    <mergeCell ref="C13:E13"/>
    <mergeCell ref="F13:F15"/>
    <mergeCell ref="G13:G15"/>
    <mergeCell ref="H13:H15"/>
    <mergeCell ref="I13:I15"/>
    <mergeCell ref="J13:J15"/>
    <mergeCell ref="K13:L15"/>
    <mergeCell ref="C14:E14"/>
    <mergeCell ref="C15:E15"/>
    <mergeCell ref="B22:B24"/>
    <mergeCell ref="C22:E22"/>
    <mergeCell ref="F22:F24"/>
    <mergeCell ref="G22:G24"/>
    <mergeCell ref="H22:H24"/>
    <mergeCell ref="I22:I24"/>
    <mergeCell ref="J22:J24"/>
    <mergeCell ref="K22:L24"/>
    <mergeCell ref="C23:E23"/>
    <mergeCell ref="C24:E24"/>
    <mergeCell ref="B19:B21"/>
    <mergeCell ref="C19:E19"/>
    <mergeCell ref="F19:F21"/>
    <mergeCell ref="G19:G21"/>
    <mergeCell ref="H19:H21"/>
    <mergeCell ref="I19:I21"/>
    <mergeCell ref="J19:J21"/>
    <mergeCell ref="K19:L21"/>
    <mergeCell ref="C20:E20"/>
    <mergeCell ref="C21:E21"/>
    <mergeCell ref="B28:B30"/>
    <mergeCell ref="C28:E28"/>
    <mergeCell ref="F28:F30"/>
    <mergeCell ref="G28:G30"/>
    <mergeCell ref="H28:H30"/>
    <mergeCell ref="I28:I30"/>
    <mergeCell ref="J28:J30"/>
    <mergeCell ref="K28:L30"/>
    <mergeCell ref="C29:E29"/>
    <mergeCell ref="C30:E30"/>
    <mergeCell ref="B25:B27"/>
    <mergeCell ref="C25:E25"/>
    <mergeCell ref="F25:F27"/>
    <mergeCell ref="G25:G27"/>
    <mergeCell ref="H25:H27"/>
    <mergeCell ref="I25:I27"/>
    <mergeCell ref="J25:J27"/>
    <mergeCell ref="K25:L27"/>
    <mergeCell ref="C26:E26"/>
    <mergeCell ref="C27:E27"/>
    <mergeCell ref="B34:B36"/>
    <mergeCell ref="C34:E34"/>
    <mergeCell ref="F34:F36"/>
    <mergeCell ref="G34:G36"/>
    <mergeCell ref="H34:H36"/>
    <mergeCell ref="I34:I36"/>
    <mergeCell ref="J34:J36"/>
    <mergeCell ref="K34:L36"/>
    <mergeCell ref="C35:E35"/>
    <mergeCell ref="C36:E36"/>
    <mergeCell ref="B31:B33"/>
    <mergeCell ref="C31:E31"/>
    <mergeCell ref="F31:F33"/>
    <mergeCell ref="G31:G33"/>
    <mergeCell ref="H31:H33"/>
    <mergeCell ref="I31:I33"/>
    <mergeCell ref="J31:J33"/>
    <mergeCell ref="K31:L33"/>
    <mergeCell ref="C32:E32"/>
    <mergeCell ref="C33:E33"/>
    <mergeCell ref="B40:B42"/>
    <mergeCell ref="C40:E40"/>
    <mergeCell ref="F40:F42"/>
    <mergeCell ref="G40:G42"/>
    <mergeCell ref="H40:H42"/>
    <mergeCell ref="I40:I42"/>
    <mergeCell ref="J40:J42"/>
    <mergeCell ref="K40:L42"/>
    <mergeCell ref="C41:E41"/>
    <mergeCell ref="C42:E42"/>
    <mergeCell ref="B37:B39"/>
    <mergeCell ref="C37:E37"/>
    <mergeCell ref="F37:F39"/>
    <mergeCell ref="G37:G39"/>
    <mergeCell ref="H37:H39"/>
    <mergeCell ref="I37:I39"/>
    <mergeCell ref="J37:J39"/>
    <mergeCell ref="K37:L39"/>
    <mergeCell ref="C38:E38"/>
    <mergeCell ref="C39:E39"/>
    <mergeCell ref="B46:B48"/>
    <mergeCell ref="C46:E46"/>
    <mergeCell ref="F46:F48"/>
    <mergeCell ref="G46:G48"/>
    <mergeCell ref="H46:H48"/>
    <mergeCell ref="I46:I48"/>
    <mergeCell ref="J46:J48"/>
    <mergeCell ref="K46:L48"/>
    <mergeCell ref="C47:E47"/>
    <mergeCell ref="C48:E48"/>
    <mergeCell ref="B43:B45"/>
    <mergeCell ref="C43:E43"/>
    <mergeCell ref="F43:F45"/>
    <mergeCell ref="G43:G45"/>
    <mergeCell ref="H43:H45"/>
    <mergeCell ref="I43:I45"/>
    <mergeCell ref="J43:J45"/>
    <mergeCell ref="K43:L45"/>
    <mergeCell ref="C44:E44"/>
    <mergeCell ref="C45:E45"/>
    <mergeCell ref="B52:B54"/>
    <mergeCell ref="C52:E52"/>
    <mergeCell ref="F52:F54"/>
    <mergeCell ref="G52:G54"/>
    <mergeCell ref="H52:H54"/>
    <mergeCell ref="I52:I54"/>
    <mergeCell ref="J52:J54"/>
    <mergeCell ref="K52:L54"/>
    <mergeCell ref="C53:E53"/>
    <mergeCell ref="C54:E54"/>
    <mergeCell ref="B49:B51"/>
    <mergeCell ref="C49:E49"/>
    <mergeCell ref="F49:F51"/>
    <mergeCell ref="G49:G51"/>
    <mergeCell ref="H49:H51"/>
    <mergeCell ref="I49:I51"/>
    <mergeCell ref="J49:J51"/>
    <mergeCell ref="K49:L51"/>
    <mergeCell ref="C50:E50"/>
    <mergeCell ref="C51:E51"/>
    <mergeCell ref="B58:B60"/>
    <mergeCell ref="C58:E58"/>
    <mergeCell ref="F58:F60"/>
    <mergeCell ref="G58:G60"/>
    <mergeCell ref="H58:H60"/>
    <mergeCell ref="I58:I60"/>
    <mergeCell ref="J58:J60"/>
    <mergeCell ref="K58:L60"/>
    <mergeCell ref="C59:E59"/>
    <mergeCell ref="C60:E60"/>
    <mergeCell ref="B55:B57"/>
    <mergeCell ref="C55:E55"/>
    <mergeCell ref="F55:F57"/>
    <mergeCell ref="G55:G57"/>
    <mergeCell ref="H55:H57"/>
    <mergeCell ref="I55:I57"/>
    <mergeCell ref="J55:J57"/>
    <mergeCell ref="K55:L57"/>
    <mergeCell ref="C56:E56"/>
    <mergeCell ref="C57:E57"/>
    <mergeCell ref="B64:B66"/>
    <mergeCell ref="C64:E64"/>
    <mergeCell ref="F64:F66"/>
    <mergeCell ref="G64:G66"/>
    <mergeCell ref="H64:H66"/>
    <mergeCell ref="I64:I66"/>
    <mergeCell ref="J64:J66"/>
    <mergeCell ref="K64:L66"/>
    <mergeCell ref="C65:E65"/>
    <mergeCell ref="C66:E66"/>
    <mergeCell ref="B61:B63"/>
    <mergeCell ref="C61:E61"/>
    <mergeCell ref="F61:F63"/>
    <mergeCell ref="G61:G63"/>
    <mergeCell ref="H61:H63"/>
    <mergeCell ref="I61:I63"/>
    <mergeCell ref="J61:J63"/>
    <mergeCell ref="K61:L63"/>
    <mergeCell ref="C62:E62"/>
    <mergeCell ref="C63:E63"/>
    <mergeCell ref="R77:AA77"/>
    <mergeCell ref="C137:E137"/>
    <mergeCell ref="C77:E77"/>
    <mergeCell ref="C78:E78"/>
    <mergeCell ref="F128:I128"/>
    <mergeCell ref="K128:L128"/>
    <mergeCell ref="F129:I129"/>
    <mergeCell ref="K129:L129"/>
    <mergeCell ref="F130:I130"/>
    <mergeCell ref="K130:L130"/>
    <mergeCell ref="F131:I131"/>
    <mergeCell ref="K131:L131"/>
    <mergeCell ref="B134:B135"/>
    <mergeCell ref="C134:E134"/>
    <mergeCell ref="G134:G135"/>
    <mergeCell ref="J134:L134"/>
    <mergeCell ref="C135:E135"/>
    <mergeCell ref="J135:L135"/>
    <mergeCell ref="I79:I81"/>
    <mergeCell ref="K79:L81"/>
    <mergeCell ref="C79:E79"/>
    <mergeCell ref="C80:E80"/>
    <mergeCell ref="C81:E81"/>
    <mergeCell ref="C82:E82"/>
    <mergeCell ref="C83:E83"/>
    <mergeCell ref="B79:B81"/>
    <mergeCell ref="F79:F81"/>
    <mergeCell ref="G79:G81"/>
    <mergeCell ref="H79:H81"/>
    <mergeCell ref="J79:J81"/>
    <mergeCell ref="C87:E87"/>
    <mergeCell ref="C88:E88"/>
    <mergeCell ref="B138:B139"/>
    <mergeCell ref="C138:E138"/>
    <mergeCell ref="F138:F139"/>
    <mergeCell ref="G138:G139"/>
    <mergeCell ref="H138:H139"/>
    <mergeCell ref="I138:I139"/>
    <mergeCell ref="J138:L139"/>
    <mergeCell ref="C139:E139"/>
    <mergeCell ref="B140:B141"/>
    <mergeCell ref="C140:E140"/>
    <mergeCell ref="F140:F141"/>
    <mergeCell ref="G140:G141"/>
    <mergeCell ref="H140:H141"/>
    <mergeCell ref="I140:I141"/>
    <mergeCell ref="J140:L141"/>
    <mergeCell ref="C141:E141"/>
    <mergeCell ref="B136:B137"/>
    <mergeCell ref="C136:E136"/>
    <mergeCell ref="F136:F137"/>
    <mergeCell ref="G136:G137"/>
    <mergeCell ref="H136:H137"/>
    <mergeCell ref="I136:I137"/>
    <mergeCell ref="J136:L137"/>
    <mergeCell ref="B146:B147"/>
    <mergeCell ref="C146:E146"/>
    <mergeCell ref="F146:F147"/>
    <mergeCell ref="G146:G147"/>
    <mergeCell ref="H146:H147"/>
    <mergeCell ref="I146:I147"/>
    <mergeCell ref="J146:L147"/>
    <mergeCell ref="C147:E147"/>
    <mergeCell ref="B148:B149"/>
    <mergeCell ref="C148:E148"/>
    <mergeCell ref="F148:F149"/>
    <mergeCell ref="G148:G149"/>
    <mergeCell ref="H148:H149"/>
    <mergeCell ref="I148:I149"/>
    <mergeCell ref="J148:L149"/>
    <mergeCell ref="C149:E149"/>
    <mergeCell ref="B142:B143"/>
    <mergeCell ref="C142:E142"/>
    <mergeCell ref="F142:F143"/>
    <mergeCell ref="G142:G143"/>
    <mergeCell ref="H142:H143"/>
    <mergeCell ref="I142:I143"/>
    <mergeCell ref="J142:L143"/>
    <mergeCell ref="C143:E143"/>
    <mergeCell ref="B144:B145"/>
    <mergeCell ref="C144:E144"/>
    <mergeCell ref="F144:F145"/>
    <mergeCell ref="G144:G145"/>
    <mergeCell ref="H144:H145"/>
    <mergeCell ref="I144:I145"/>
    <mergeCell ref="J144:L145"/>
    <mergeCell ref="C145:E145"/>
    <mergeCell ref="B154:B155"/>
    <mergeCell ref="C154:E154"/>
    <mergeCell ref="F154:F155"/>
    <mergeCell ref="G154:G155"/>
    <mergeCell ref="H154:H155"/>
    <mergeCell ref="I154:I155"/>
    <mergeCell ref="J154:L155"/>
    <mergeCell ref="C155:E155"/>
    <mergeCell ref="B156:B157"/>
    <mergeCell ref="C156:E156"/>
    <mergeCell ref="F156:F157"/>
    <mergeCell ref="G156:G157"/>
    <mergeCell ref="H156:H157"/>
    <mergeCell ref="I156:I157"/>
    <mergeCell ref="J156:L157"/>
    <mergeCell ref="C157:E157"/>
    <mergeCell ref="B150:B151"/>
    <mergeCell ref="C150:E150"/>
    <mergeCell ref="F150:F151"/>
    <mergeCell ref="G150:G151"/>
    <mergeCell ref="H150:H151"/>
    <mergeCell ref="I150:I151"/>
    <mergeCell ref="J150:L151"/>
    <mergeCell ref="C151:E151"/>
    <mergeCell ref="B152:B153"/>
    <mergeCell ref="C152:E152"/>
    <mergeCell ref="F152:F153"/>
    <mergeCell ref="G152:G153"/>
    <mergeCell ref="H152:H153"/>
    <mergeCell ref="I152:I153"/>
    <mergeCell ref="J152:L153"/>
    <mergeCell ref="C153:E153"/>
    <mergeCell ref="B162:B163"/>
    <mergeCell ref="C162:E162"/>
    <mergeCell ref="F162:F163"/>
    <mergeCell ref="G162:G163"/>
    <mergeCell ref="H162:H163"/>
    <mergeCell ref="I162:I163"/>
    <mergeCell ref="J162:L163"/>
    <mergeCell ref="C163:E163"/>
    <mergeCell ref="B164:B165"/>
    <mergeCell ref="C164:E164"/>
    <mergeCell ref="F164:F165"/>
    <mergeCell ref="G164:G165"/>
    <mergeCell ref="H164:H165"/>
    <mergeCell ref="I164:I165"/>
    <mergeCell ref="J164:L165"/>
    <mergeCell ref="C165:E165"/>
    <mergeCell ref="B158:B159"/>
    <mergeCell ref="C158:E158"/>
    <mergeCell ref="F158:F159"/>
    <mergeCell ref="G158:G159"/>
    <mergeCell ref="H158:H159"/>
    <mergeCell ref="I158:I159"/>
    <mergeCell ref="J158:L159"/>
    <mergeCell ref="C159:E159"/>
    <mergeCell ref="B160:B161"/>
    <mergeCell ref="C160:E160"/>
    <mergeCell ref="F160:F161"/>
    <mergeCell ref="G160:G161"/>
    <mergeCell ref="H160:H161"/>
    <mergeCell ref="I160:I161"/>
    <mergeCell ref="J160:L161"/>
    <mergeCell ref="C161:E161"/>
    <mergeCell ref="B172:B173"/>
    <mergeCell ref="C172:E172"/>
    <mergeCell ref="F172:F173"/>
    <mergeCell ref="G172:G173"/>
    <mergeCell ref="H172:H173"/>
    <mergeCell ref="I172:I173"/>
    <mergeCell ref="J172:L173"/>
    <mergeCell ref="C173:E173"/>
    <mergeCell ref="B166:B167"/>
    <mergeCell ref="C166:E166"/>
    <mergeCell ref="F166:F167"/>
    <mergeCell ref="G166:G167"/>
    <mergeCell ref="H166:H167"/>
    <mergeCell ref="I166:I167"/>
    <mergeCell ref="J166:L167"/>
    <mergeCell ref="C167:E167"/>
    <mergeCell ref="B168:B169"/>
    <mergeCell ref="C168:E168"/>
    <mergeCell ref="F168:F169"/>
    <mergeCell ref="G168:G169"/>
    <mergeCell ref="H168:H169"/>
    <mergeCell ref="I168:I169"/>
    <mergeCell ref="J168:L169"/>
    <mergeCell ref="C169:E169"/>
    <mergeCell ref="F218:I218"/>
    <mergeCell ref="K218:L218"/>
    <mergeCell ref="F219:I219"/>
    <mergeCell ref="K219:L219"/>
    <mergeCell ref="F220:I220"/>
    <mergeCell ref="K220:L220"/>
    <mergeCell ref="A222:E222"/>
    <mergeCell ref="B223:B224"/>
    <mergeCell ref="C223:E223"/>
    <mergeCell ref="G223:G224"/>
    <mergeCell ref="J223:L223"/>
    <mergeCell ref="C224:E224"/>
    <mergeCell ref="J224:L224"/>
    <mergeCell ref="B174:B175"/>
    <mergeCell ref="C174:E174"/>
    <mergeCell ref="F174:F175"/>
    <mergeCell ref="G174:G175"/>
    <mergeCell ref="H174:H175"/>
    <mergeCell ref="I174:I175"/>
    <mergeCell ref="J174:L175"/>
    <mergeCell ref="C175:E175"/>
    <mergeCell ref="F217:I217"/>
    <mergeCell ref="K217:L217"/>
    <mergeCell ref="B178:B179"/>
    <mergeCell ref="C178:E178"/>
    <mergeCell ref="F178:F179"/>
    <mergeCell ref="G178:G179"/>
    <mergeCell ref="H178:H179"/>
    <mergeCell ref="I178:I179"/>
    <mergeCell ref="J178:L179"/>
    <mergeCell ref="C179:E179"/>
    <mergeCell ref="B180:B181"/>
    <mergeCell ref="B229:B230"/>
    <mergeCell ref="C229:E229"/>
    <mergeCell ref="F229:F230"/>
    <mergeCell ref="G229:G230"/>
    <mergeCell ref="H229:H230"/>
    <mergeCell ref="I229:I230"/>
    <mergeCell ref="J229:L230"/>
    <mergeCell ref="C230:E230"/>
    <mergeCell ref="B231:B232"/>
    <mergeCell ref="C231:E231"/>
    <mergeCell ref="F231:F232"/>
    <mergeCell ref="G231:G232"/>
    <mergeCell ref="H231:H232"/>
    <mergeCell ref="I231:I232"/>
    <mergeCell ref="J231:L232"/>
    <mergeCell ref="C232:E232"/>
    <mergeCell ref="B225:B226"/>
    <mergeCell ref="C225:E225"/>
    <mergeCell ref="F225:F226"/>
    <mergeCell ref="G225:G226"/>
    <mergeCell ref="H225:H226"/>
    <mergeCell ref="I225:I226"/>
    <mergeCell ref="J225:L226"/>
    <mergeCell ref="C226:E226"/>
    <mergeCell ref="B227:B228"/>
    <mergeCell ref="C227:E227"/>
    <mergeCell ref="F227:F228"/>
    <mergeCell ref="G227:G228"/>
    <mergeCell ref="H227:H228"/>
    <mergeCell ref="I227:I228"/>
    <mergeCell ref="J227:L228"/>
    <mergeCell ref="C228:E228"/>
    <mergeCell ref="B237:B238"/>
    <mergeCell ref="C237:E237"/>
    <mergeCell ref="F237:F238"/>
    <mergeCell ref="G237:G238"/>
    <mergeCell ref="H237:H238"/>
    <mergeCell ref="I237:I238"/>
    <mergeCell ref="J237:L238"/>
    <mergeCell ref="C238:E238"/>
    <mergeCell ref="B239:B240"/>
    <mergeCell ref="C239:E239"/>
    <mergeCell ref="F239:F240"/>
    <mergeCell ref="G239:G240"/>
    <mergeCell ref="H239:H240"/>
    <mergeCell ref="I239:I240"/>
    <mergeCell ref="J239:L240"/>
    <mergeCell ref="C240:E240"/>
    <mergeCell ref="B233:B234"/>
    <mergeCell ref="C233:E233"/>
    <mergeCell ref="F233:F234"/>
    <mergeCell ref="G233:G234"/>
    <mergeCell ref="H233:H234"/>
    <mergeCell ref="I233:I234"/>
    <mergeCell ref="J233:L234"/>
    <mergeCell ref="C234:E234"/>
    <mergeCell ref="B235:B236"/>
    <mergeCell ref="C235:E235"/>
    <mergeCell ref="F235:F236"/>
    <mergeCell ref="G235:G236"/>
    <mergeCell ref="H235:H236"/>
    <mergeCell ref="I235:I236"/>
    <mergeCell ref="J235:L236"/>
    <mergeCell ref="C236:E236"/>
    <mergeCell ref="B245:B246"/>
    <mergeCell ref="C245:E245"/>
    <mergeCell ref="F245:F246"/>
    <mergeCell ref="G245:G246"/>
    <mergeCell ref="H245:H246"/>
    <mergeCell ref="I245:I246"/>
    <mergeCell ref="J245:L246"/>
    <mergeCell ref="C246:E246"/>
    <mergeCell ref="B247:B248"/>
    <mergeCell ref="C247:E247"/>
    <mergeCell ref="F247:F248"/>
    <mergeCell ref="G247:G248"/>
    <mergeCell ref="H247:H248"/>
    <mergeCell ref="I247:I248"/>
    <mergeCell ref="J247:L248"/>
    <mergeCell ref="C248:E248"/>
    <mergeCell ref="B241:B242"/>
    <mergeCell ref="C241:E241"/>
    <mergeCell ref="F241:F242"/>
    <mergeCell ref="G241:G242"/>
    <mergeCell ref="H241:H242"/>
    <mergeCell ref="I241:I242"/>
    <mergeCell ref="J241:L242"/>
    <mergeCell ref="C242:E242"/>
    <mergeCell ref="B243:B244"/>
    <mergeCell ref="C243:E243"/>
    <mergeCell ref="F243:F244"/>
    <mergeCell ref="G243:G244"/>
    <mergeCell ref="H243:H244"/>
    <mergeCell ref="I243:I244"/>
    <mergeCell ref="J243:L244"/>
    <mergeCell ref="C244:E244"/>
    <mergeCell ref="B253:B254"/>
    <mergeCell ref="C253:E253"/>
    <mergeCell ref="F253:F254"/>
    <mergeCell ref="G253:G254"/>
    <mergeCell ref="H253:H254"/>
    <mergeCell ref="I253:I254"/>
    <mergeCell ref="J253:L254"/>
    <mergeCell ref="C254:E254"/>
    <mergeCell ref="B255:B256"/>
    <mergeCell ref="C255:E255"/>
    <mergeCell ref="F255:F256"/>
    <mergeCell ref="G255:G256"/>
    <mergeCell ref="H255:H256"/>
    <mergeCell ref="I255:I256"/>
    <mergeCell ref="J255:L256"/>
    <mergeCell ref="C256:E256"/>
    <mergeCell ref="B249:B250"/>
    <mergeCell ref="C249:E249"/>
    <mergeCell ref="F249:F250"/>
    <mergeCell ref="G249:G250"/>
    <mergeCell ref="H249:H250"/>
    <mergeCell ref="I249:I250"/>
    <mergeCell ref="J249:L250"/>
    <mergeCell ref="C250:E250"/>
    <mergeCell ref="B251:B252"/>
    <mergeCell ref="C251:E251"/>
    <mergeCell ref="F251:F252"/>
    <mergeCell ref="G251:G252"/>
    <mergeCell ref="H251:H252"/>
    <mergeCell ref="I251:I252"/>
    <mergeCell ref="J251:L252"/>
    <mergeCell ref="C252:E252"/>
    <mergeCell ref="G263:G264"/>
    <mergeCell ref="H263:H264"/>
    <mergeCell ref="I263:I264"/>
    <mergeCell ref="J263:L264"/>
    <mergeCell ref="C264:E264"/>
    <mergeCell ref="B257:B258"/>
    <mergeCell ref="C257:E257"/>
    <mergeCell ref="F257:F258"/>
    <mergeCell ref="G257:G258"/>
    <mergeCell ref="H257:H258"/>
    <mergeCell ref="I257:I258"/>
    <mergeCell ref="J257:L258"/>
    <mergeCell ref="C258:E258"/>
    <mergeCell ref="B259:B260"/>
    <mergeCell ref="C259:E259"/>
    <mergeCell ref="F259:F260"/>
    <mergeCell ref="G259:G260"/>
    <mergeCell ref="H259:H260"/>
    <mergeCell ref="I259:I260"/>
    <mergeCell ref="J259:L260"/>
    <mergeCell ref="C260:E260"/>
    <mergeCell ref="C69:E69"/>
    <mergeCell ref="C70:E70"/>
    <mergeCell ref="C71:E71"/>
    <mergeCell ref="B67:B69"/>
    <mergeCell ref="F67:F69"/>
    <mergeCell ref="G67:G69"/>
    <mergeCell ref="H67:H69"/>
    <mergeCell ref="I67:I69"/>
    <mergeCell ref="J67:J69"/>
    <mergeCell ref="K67:L69"/>
    <mergeCell ref="C67:E67"/>
    <mergeCell ref="C68:E68"/>
    <mergeCell ref="B311:J311"/>
    <mergeCell ref="K311:L311"/>
    <mergeCell ref="K306:L306"/>
    <mergeCell ref="F307:I307"/>
    <mergeCell ref="K307:L307"/>
    <mergeCell ref="F308:I308"/>
    <mergeCell ref="K308:L308"/>
    <mergeCell ref="F309:I309"/>
    <mergeCell ref="K309:L309"/>
    <mergeCell ref="B261:B262"/>
    <mergeCell ref="C261:E261"/>
    <mergeCell ref="F261:F262"/>
    <mergeCell ref="G261:G262"/>
    <mergeCell ref="H261:H262"/>
    <mergeCell ref="I261:I262"/>
    <mergeCell ref="J261:L262"/>
    <mergeCell ref="C262:E262"/>
    <mergeCell ref="B263:B264"/>
    <mergeCell ref="C263:E263"/>
    <mergeCell ref="F263:F264"/>
    <mergeCell ref="B73:B75"/>
    <mergeCell ref="C72:E72"/>
    <mergeCell ref="H73:H75"/>
    <mergeCell ref="I73:I75"/>
    <mergeCell ref="K73:L75"/>
    <mergeCell ref="C73:E73"/>
    <mergeCell ref="C74:E74"/>
    <mergeCell ref="B70:B72"/>
    <mergeCell ref="F70:F72"/>
    <mergeCell ref="G70:G72"/>
    <mergeCell ref="H70:H72"/>
    <mergeCell ref="I70:I72"/>
    <mergeCell ref="J70:J72"/>
    <mergeCell ref="K70:L72"/>
    <mergeCell ref="F73:F75"/>
    <mergeCell ref="G73:G75"/>
    <mergeCell ref="J73:J75"/>
    <mergeCell ref="C75:E75"/>
    <mergeCell ref="B85:B87"/>
    <mergeCell ref="F85:F87"/>
    <mergeCell ref="G85:G87"/>
    <mergeCell ref="H85:H87"/>
    <mergeCell ref="I85:I87"/>
    <mergeCell ref="J85:J87"/>
    <mergeCell ref="K85:L87"/>
    <mergeCell ref="C84:E84"/>
    <mergeCell ref="C85:E85"/>
    <mergeCell ref="C86:E86"/>
    <mergeCell ref="B82:B84"/>
    <mergeCell ref="F82:F84"/>
    <mergeCell ref="G82:G84"/>
    <mergeCell ref="H82:H84"/>
    <mergeCell ref="I82:I84"/>
    <mergeCell ref="J82:J84"/>
    <mergeCell ref="K82:L84"/>
    <mergeCell ref="C93:E93"/>
    <mergeCell ref="C94:E94"/>
    <mergeCell ref="C95:E95"/>
    <mergeCell ref="B91:B93"/>
    <mergeCell ref="F91:F93"/>
    <mergeCell ref="G91:G93"/>
    <mergeCell ref="H91:H93"/>
    <mergeCell ref="I91:I93"/>
    <mergeCell ref="J91:J93"/>
    <mergeCell ref="K91:L93"/>
    <mergeCell ref="C90:E90"/>
    <mergeCell ref="C91:E91"/>
    <mergeCell ref="C92:E92"/>
    <mergeCell ref="B88:B90"/>
    <mergeCell ref="F88:F90"/>
    <mergeCell ref="G88:G90"/>
    <mergeCell ref="H88:H90"/>
    <mergeCell ref="I88:I90"/>
    <mergeCell ref="J88:J90"/>
    <mergeCell ref="K88:L90"/>
    <mergeCell ref="C89:E89"/>
    <mergeCell ref="C99:E99"/>
    <mergeCell ref="C100:E100"/>
    <mergeCell ref="C101:E101"/>
    <mergeCell ref="B97:B99"/>
    <mergeCell ref="F97:F99"/>
    <mergeCell ref="G97:G99"/>
    <mergeCell ref="H97:H99"/>
    <mergeCell ref="I97:I99"/>
    <mergeCell ref="J97:J99"/>
    <mergeCell ref="K97:L99"/>
    <mergeCell ref="C96:E96"/>
    <mergeCell ref="C97:E97"/>
    <mergeCell ref="C98:E98"/>
    <mergeCell ref="B94:B96"/>
    <mergeCell ref="F94:F96"/>
    <mergeCell ref="G94:G96"/>
    <mergeCell ref="H94:H96"/>
    <mergeCell ref="I94:I96"/>
    <mergeCell ref="J94:J96"/>
    <mergeCell ref="K94:L96"/>
    <mergeCell ref="C105:E105"/>
    <mergeCell ref="C106:E106"/>
    <mergeCell ref="C107:E107"/>
    <mergeCell ref="B103:B105"/>
    <mergeCell ref="F103:F105"/>
    <mergeCell ref="G103:G105"/>
    <mergeCell ref="H103:H105"/>
    <mergeCell ref="I103:I105"/>
    <mergeCell ref="J103:J105"/>
    <mergeCell ref="K103:L105"/>
    <mergeCell ref="C102:E102"/>
    <mergeCell ref="C103:E103"/>
    <mergeCell ref="C104:E104"/>
    <mergeCell ref="B100:B102"/>
    <mergeCell ref="F100:F102"/>
    <mergeCell ref="G100:G102"/>
    <mergeCell ref="H100:H102"/>
    <mergeCell ref="I100:I102"/>
    <mergeCell ref="J100:J102"/>
    <mergeCell ref="K100:L102"/>
    <mergeCell ref="C111:E111"/>
    <mergeCell ref="C112:E112"/>
    <mergeCell ref="C113:E113"/>
    <mergeCell ref="B109:B111"/>
    <mergeCell ref="F109:F111"/>
    <mergeCell ref="G109:G111"/>
    <mergeCell ref="H109:H111"/>
    <mergeCell ref="I109:I111"/>
    <mergeCell ref="J109:J111"/>
    <mergeCell ref="K109:L111"/>
    <mergeCell ref="C108:E108"/>
    <mergeCell ref="C109:E109"/>
    <mergeCell ref="C110:E110"/>
    <mergeCell ref="B106:B108"/>
    <mergeCell ref="F106:F108"/>
    <mergeCell ref="G106:G108"/>
    <mergeCell ref="H106:H108"/>
    <mergeCell ref="I106:I108"/>
    <mergeCell ref="J106:J108"/>
    <mergeCell ref="K106:L108"/>
    <mergeCell ref="I118:I120"/>
    <mergeCell ref="J118:J120"/>
    <mergeCell ref="K118:L120"/>
    <mergeCell ref="C117:E117"/>
    <mergeCell ref="C118:E118"/>
    <mergeCell ref="C119:E119"/>
    <mergeCell ref="B115:B117"/>
    <mergeCell ref="F115:F117"/>
    <mergeCell ref="G115:G117"/>
    <mergeCell ref="H115:H117"/>
    <mergeCell ref="I115:I117"/>
    <mergeCell ref="J115:J117"/>
    <mergeCell ref="K115:L117"/>
    <mergeCell ref="C114:E114"/>
    <mergeCell ref="C115:E115"/>
    <mergeCell ref="C116:E116"/>
    <mergeCell ref="B112:B114"/>
    <mergeCell ref="F112:F114"/>
    <mergeCell ref="G112:G114"/>
    <mergeCell ref="H112:H114"/>
    <mergeCell ref="I112:I114"/>
    <mergeCell ref="J112:J114"/>
    <mergeCell ref="K112:L114"/>
    <mergeCell ref="B76:B78"/>
    <mergeCell ref="C76:E76"/>
    <mergeCell ref="F76:F78"/>
    <mergeCell ref="G76:G78"/>
    <mergeCell ref="H76:H78"/>
    <mergeCell ref="I76:I78"/>
    <mergeCell ref="J76:J78"/>
    <mergeCell ref="K76:L78"/>
    <mergeCell ref="B124:B126"/>
    <mergeCell ref="C123:E123"/>
    <mergeCell ref="H124:H126"/>
    <mergeCell ref="I124:I126"/>
    <mergeCell ref="K124:L126"/>
    <mergeCell ref="C124:E124"/>
    <mergeCell ref="C125:E125"/>
    <mergeCell ref="B121:B123"/>
    <mergeCell ref="F121:F123"/>
    <mergeCell ref="G121:G123"/>
    <mergeCell ref="H121:H123"/>
    <mergeCell ref="I121:I123"/>
    <mergeCell ref="J121:J123"/>
    <mergeCell ref="K121:L123"/>
    <mergeCell ref="F124:F126"/>
    <mergeCell ref="G124:G126"/>
    <mergeCell ref="J124:J126"/>
    <mergeCell ref="C120:E120"/>
    <mergeCell ref="C121:E121"/>
    <mergeCell ref="C122:E122"/>
    <mergeCell ref="B118:B120"/>
    <mergeCell ref="F118:F120"/>
    <mergeCell ref="G118:G120"/>
    <mergeCell ref="H118:H120"/>
    <mergeCell ref="J180:L181"/>
    <mergeCell ref="C181:E181"/>
    <mergeCell ref="B182:B183"/>
    <mergeCell ref="C182:E182"/>
    <mergeCell ref="F182:F183"/>
    <mergeCell ref="G182:G183"/>
    <mergeCell ref="H182:H183"/>
    <mergeCell ref="I182:I183"/>
    <mergeCell ref="J182:L183"/>
    <mergeCell ref="C183:E183"/>
    <mergeCell ref="C126:E126"/>
    <mergeCell ref="B176:B177"/>
    <mergeCell ref="C176:E176"/>
    <mergeCell ref="F176:F177"/>
    <mergeCell ref="G176:G177"/>
    <mergeCell ref="H176:H177"/>
    <mergeCell ref="I176:I177"/>
    <mergeCell ref="J176:L177"/>
    <mergeCell ref="C177:E177"/>
    <mergeCell ref="C180:E180"/>
    <mergeCell ref="F180:F181"/>
    <mergeCell ref="G180:G181"/>
    <mergeCell ref="H180:H181"/>
    <mergeCell ref="I180:I181"/>
    <mergeCell ref="B170:B171"/>
    <mergeCell ref="C170:E170"/>
    <mergeCell ref="F170:F171"/>
    <mergeCell ref="G170:G171"/>
    <mergeCell ref="H170:H171"/>
    <mergeCell ref="I170:I171"/>
    <mergeCell ref="J170:L171"/>
    <mergeCell ref="C171:E171"/>
    <mergeCell ref="B188:B189"/>
    <mergeCell ref="C188:E188"/>
    <mergeCell ref="F188:F189"/>
    <mergeCell ref="G188:G189"/>
    <mergeCell ref="H188:H189"/>
    <mergeCell ref="I188:I189"/>
    <mergeCell ref="J188:L189"/>
    <mergeCell ref="C189:E189"/>
    <mergeCell ref="B190:B191"/>
    <mergeCell ref="C190:E190"/>
    <mergeCell ref="F190:F191"/>
    <mergeCell ref="G190:G191"/>
    <mergeCell ref="H190:H191"/>
    <mergeCell ref="I190:I191"/>
    <mergeCell ref="J190:L191"/>
    <mergeCell ref="C191:E191"/>
    <mergeCell ref="B184:B185"/>
    <mergeCell ref="C184:E184"/>
    <mergeCell ref="F184:F185"/>
    <mergeCell ref="G184:G185"/>
    <mergeCell ref="H184:H185"/>
    <mergeCell ref="I184:I185"/>
    <mergeCell ref="J184:L185"/>
    <mergeCell ref="C185:E185"/>
    <mergeCell ref="B186:B187"/>
    <mergeCell ref="C186:E186"/>
    <mergeCell ref="F186:F187"/>
    <mergeCell ref="G186:G187"/>
    <mergeCell ref="H186:H187"/>
    <mergeCell ref="I186:I187"/>
    <mergeCell ref="J186:L187"/>
    <mergeCell ref="C187:E187"/>
    <mergeCell ref="B196:B197"/>
    <mergeCell ref="C196:E196"/>
    <mergeCell ref="F196:F197"/>
    <mergeCell ref="G196:G197"/>
    <mergeCell ref="H196:H197"/>
    <mergeCell ref="I196:I197"/>
    <mergeCell ref="J196:L197"/>
    <mergeCell ref="C197:E197"/>
    <mergeCell ref="B198:B199"/>
    <mergeCell ref="C198:E198"/>
    <mergeCell ref="F198:F199"/>
    <mergeCell ref="G198:G199"/>
    <mergeCell ref="H198:H199"/>
    <mergeCell ref="I198:I199"/>
    <mergeCell ref="J198:L199"/>
    <mergeCell ref="C199:E199"/>
    <mergeCell ref="B192:B193"/>
    <mergeCell ref="C192:E192"/>
    <mergeCell ref="F192:F193"/>
    <mergeCell ref="G192:G193"/>
    <mergeCell ref="H192:H193"/>
    <mergeCell ref="I192:I193"/>
    <mergeCell ref="J192:L193"/>
    <mergeCell ref="C193:E193"/>
    <mergeCell ref="B194:B195"/>
    <mergeCell ref="C194:E194"/>
    <mergeCell ref="F194:F195"/>
    <mergeCell ref="G194:G195"/>
    <mergeCell ref="H194:H195"/>
    <mergeCell ref="I194:I195"/>
    <mergeCell ref="J194:L195"/>
    <mergeCell ref="C195:E195"/>
    <mergeCell ref="B204:B205"/>
    <mergeCell ref="C204:E204"/>
    <mergeCell ref="F204:F205"/>
    <mergeCell ref="G204:G205"/>
    <mergeCell ref="H204:H205"/>
    <mergeCell ref="I204:I205"/>
    <mergeCell ref="J204:L205"/>
    <mergeCell ref="C205:E205"/>
    <mergeCell ref="B206:B207"/>
    <mergeCell ref="C206:E206"/>
    <mergeCell ref="F206:F207"/>
    <mergeCell ref="G206:G207"/>
    <mergeCell ref="H206:H207"/>
    <mergeCell ref="I206:I207"/>
    <mergeCell ref="J206:L207"/>
    <mergeCell ref="C207:E207"/>
    <mergeCell ref="B200:B201"/>
    <mergeCell ref="C200:E200"/>
    <mergeCell ref="F200:F201"/>
    <mergeCell ref="G200:G201"/>
    <mergeCell ref="H200:H201"/>
    <mergeCell ref="I200:I201"/>
    <mergeCell ref="J200:L201"/>
    <mergeCell ref="C201:E201"/>
    <mergeCell ref="B202:B203"/>
    <mergeCell ref="C202:E202"/>
    <mergeCell ref="F202:F203"/>
    <mergeCell ref="G202:G203"/>
    <mergeCell ref="H202:H203"/>
    <mergeCell ref="I202:I203"/>
    <mergeCell ref="J202:L203"/>
    <mergeCell ref="C203:E203"/>
    <mergeCell ref="B212:B213"/>
    <mergeCell ref="C212:E212"/>
    <mergeCell ref="F212:F213"/>
    <mergeCell ref="G212:G213"/>
    <mergeCell ref="H212:H213"/>
    <mergeCell ref="I212:I213"/>
    <mergeCell ref="J212:L213"/>
    <mergeCell ref="C213:E213"/>
    <mergeCell ref="B214:B215"/>
    <mergeCell ref="C214:E214"/>
    <mergeCell ref="F214:F215"/>
    <mergeCell ref="G214:G215"/>
    <mergeCell ref="H214:H215"/>
    <mergeCell ref="I214:I215"/>
    <mergeCell ref="J214:L215"/>
    <mergeCell ref="C215:E215"/>
    <mergeCell ref="B208:B209"/>
    <mergeCell ref="C208:E208"/>
    <mergeCell ref="F208:F209"/>
    <mergeCell ref="G208:G209"/>
    <mergeCell ref="H208:H209"/>
    <mergeCell ref="I208:I209"/>
    <mergeCell ref="J208:L209"/>
    <mergeCell ref="C209:E209"/>
    <mergeCell ref="B210:B211"/>
    <mergeCell ref="C210:E210"/>
    <mergeCell ref="F210:F211"/>
    <mergeCell ref="G210:G211"/>
    <mergeCell ref="H210:H211"/>
    <mergeCell ref="I210:I211"/>
    <mergeCell ref="J210:L211"/>
    <mergeCell ref="C211:E211"/>
    <mergeCell ref="B269:B270"/>
    <mergeCell ref="C269:E269"/>
    <mergeCell ref="F269:F270"/>
    <mergeCell ref="G269:G270"/>
    <mergeCell ref="H269:H270"/>
    <mergeCell ref="I269:I270"/>
    <mergeCell ref="J269:L270"/>
    <mergeCell ref="C270:E270"/>
    <mergeCell ref="B271:B272"/>
    <mergeCell ref="C271:E271"/>
    <mergeCell ref="F271:F272"/>
    <mergeCell ref="G271:G272"/>
    <mergeCell ref="H271:H272"/>
    <mergeCell ref="I271:I272"/>
    <mergeCell ref="J271:L272"/>
    <mergeCell ref="C272:E272"/>
    <mergeCell ref="B265:B266"/>
    <mergeCell ref="C265:E265"/>
    <mergeCell ref="F265:F266"/>
    <mergeCell ref="G265:G266"/>
    <mergeCell ref="H265:H266"/>
    <mergeCell ref="I265:I266"/>
    <mergeCell ref="J265:L266"/>
    <mergeCell ref="C266:E266"/>
    <mergeCell ref="B267:B268"/>
    <mergeCell ref="C267:E267"/>
    <mergeCell ref="F267:F268"/>
    <mergeCell ref="G267:G268"/>
    <mergeCell ref="H267:H268"/>
    <mergeCell ref="I267:I268"/>
    <mergeCell ref="J267:L268"/>
    <mergeCell ref="C268:E268"/>
    <mergeCell ref="B277:B278"/>
    <mergeCell ref="C277:E277"/>
    <mergeCell ref="F277:F278"/>
    <mergeCell ref="G277:G278"/>
    <mergeCell ref="H277:H278"/>
    <mergeCell ref="I277:I278"/>
    <mergeCell ref="J277:L278"/>
    <mergeCell ref="C278:E278"/>
    <mergeCell ref="B279:B280"/>
    <mergeCell ref="C279:E279"/>
    <mergeCell ref="F279:F280"/>
    <mergeCell ref="G279:G280"/>
    <mergeCell ref="H279:H280"/>
    <mergeCell ref="I279:I280"/>
    <mergeCell ref="J279:L280"/>
    <mergeCell ref="C280:E280"/>
    <mergeCell ref="B273:B274"/>
    <mergeCell ref="C273:E273"/>
    <mergeCell ref="F273:F274"/>
    <mergeCell ref="G273:G274"/>
    <mergeCell ref="H273:H274"/>
    <mergeCell ref="I273:I274"/>
    <mergeCell ref="J273:L274"/>
    <mergeCell ref="C274:E274"/>
    <mergeCell ref="B275:B276"/>
    <mergeCell ref="C275:E275"/>
    <mergeCell ref="F275:F276"/>
    <mergeCell ref="G275:G276"/>
    <mergeCell ref="H275:H276"/>
    <mergeCell ref="I275:I276"/>
    <mergeCell ref="J275:L276"/>
    <mergeCell ref="C276:E276"/>
    <mergeCell ref="B285:B286"/>
    <mergeCell ref="C285:E285"/>
    <mergeCell ref="F285:F286"/>
    <mergeCell ref="G285:G286"/>
    <mergeCell ref="H285:H286"/>
    <mergeCell ref="I285:I286"/>
    <mergeCell ref="J285:L286"/>
    <mergeCell ref="C286:E286"/>
    <mergeCell ref="B287:B288"/>
    <mergeCell ref="C287:E287"/>
    <mergeCell ref="F287:F288"/>
    <mergeCell ref="G287:G288"/>
    <mergeCell ref="H287:H288"/>
    <mergeCell ref="I287:I288"/>
    <mergeCell ref="J287:L288"/>
    <mergeCell ref="C288:E288"/>
    <mergeCell ref="B281:B282"/>
    <mergeCell ref="C281:E281"/>
    <mergeCell ref="F281:F282"/>
    <mergeCell ref="G281:G282"/>
    <mergeCell ref="H281:H282"/>
    <mergeCell ref="I281:I282"/>
    <mergeCell ref="J281:L282"/>
    <mergeCell ref="C282:E282"/>
    <mergeCell ref="B283:B284"/>
    <mergeCell ref="C283:E283"/>
    <mergeCell ref="F283:F284"/>
    <mergeCell ref="G283:G284"/>
    <mergeCell ref="H283:H284"/>
    <mergeCell ref="I283:I284"/>
    <mergeCell ref="J283:L284"/>
    <mergeCell ref="C284:E284"/>
    <mergeCell ref="B293:B294"/>
    <mergeCell ref="C293:E293"/>
    <mergeCell ref="F293:F294"/>
    <mergeCell ref="G293:G294"/>
    <mergeCell ref="H293:H294"/>
    <mergeCell ref="I293:I294"/>
    <mergeCell ref="J293:L294"/>
    <mergeCell ref="C294:E294"/>
    <mergeCell ref="B295:B296"/>
    <mergeCell ref="C295:E295"/>
    <mergeCell ref="F295:F296"/>
    <mergeCell ref="G295:G296"/>
    <mergeCell ref="H295:H296"/>
    <mergeCell ref="I295:I296"/>
    <mergeCell ref="J295:L296"/>
    <mergeCell ref="C296:E296"/>
    <mergeCell ref="B289:B290"/>
    <mergeCell ref="C289:E289"/>
    <mergeCell ref="F289:F290"/>
    <mergeCell ref="G289:G290"/>
    <mergeCell ref="H289:H290"/>
    <mergeCell ref="I289:I290"/>
    <mergeCell ref="J289:L290"/>
    <mergeCell ref="C290:E290"/>
    <mergeCell ref="B291:B292"/>
    <mergeCell ref="C291:E291"/>
    <mergeCell ref="F291:F292"/>
    <mergeCell ref="G291:G292"/>
    <mergeCell ref="H291:H292"/>
    <mergeCell ref="I291:I292"/>
    <mergeCell ref="J291:L292"/>
    <mergeCell ref="C292:E292"/>
    <mergeCell ref="B301:B302"/>
    <mergeCell ref="C301:E301"/>
    <mergeCell ref="F301:F302"/>
    <mergeCell ref="G301:G302"/>
    <mergeCell ref="H301:H302"/>
    <mergeCell ref="I301:I302"/>
    <mergeCell ref="J301:L302"/>
    <mergeCell ref="C302:E302"/>
    <mergeCell ref="B303:B304"/>
    <mergeCell ref="C303:E303"/>
    <mergeCell ref="F303:F304"/>
    <mergeCell ref="G303:G304"/>
    <mergeCell ref="H303:H304"/>
    <mergeCell ref="I303:I304"/>
    <mergeCell ref="J303:L304"/>
    <mergeCell ref="C304:E304"/>
    <mergeCell ref="B297:B298"/>
    <mergeCell ref="C297:E297"/>
    <mergeCell ref="F297:F298"/>
    <mergeCell ref="G297:G298"/>
    <mergeCell ref="H297:H298"/>
    <mergeCell ref="I297:I298"/>
    <mergeCell ref="J297:L298"/>
    <mergeCell ref="C298:E298"/>
    <mergeCell ref="B299:B300"/>
    <mergeCell ref="C299:E299"/>
    <mergeCell ref="F299:F300"/>
    <mergeCell ref="G299:G300"/>
    <mergeCell ref="H299:H300"/>
    <mergeCell ref="I299:I300"/>
    <mergeCell ref="J299:L300"/>
    <mergeCell ref="C300:E300"/>
  </mergeCells>
  <phoneticPr fontId="1"/>
  <conditionalFormatting sqref="B311:J311">
    <cfRule type="expression" dxfId="110" priority="31">
      <formula>$B$311="【 　 年目】精算額 （①　+　②　+　③）"</formula>
    </cfRule>
  </conditionalFormatting>
  <conditionalFormatting sqref="C7 C10 C13 C16 C19 C22 C25 C28 C31 C34 C37 C40 C43 C46 C49 C52 C55 C58 C61 C64 C67 C70 C73 C76 C79 C82 C85 C88 C91 C94 C97 C100 C103 C106 C109 C112 C115 C118 C121 C124">
    <cfRule type="expression" dxfId="109" priority="44">
      <formula>OR($C8&lt;&gt;"",$C9&lt;&gt;"",$F7&lt;&gt;"",$G7&lt;&gt;"",$J7&lt;&gt;"")</formula>
    </cfRule>
  </conditionalFormatting>
  <conditionalFormatting sqref="C8 C11 C14 C17 C20 C23 C26 C29 C32 C35 C38 C41 C44 C47 C50 C53 C56 C59 C62 C65 C68 C71 C74 C77 C80 C83 C86 C89 C92 C95 C98 C101 C104 C107 C110 C113 C116 C119 C122 C125">
    <cfRule type="expression" dxfId="108" priority="43">
      <formula>OR($C7&lt;&gt;"",$C9&lt;&gt;"",$F7&lt;&gt;"",$G7&lt;&gt;"",$J7&lt;&gt;"")</formula>
    </cfRule>
  </conditionalFormatting>
  <conditionalFormatting sqref="C9 C12 C15 C18 C21 C24 C27 C30 C33 C36 C39 C42 C45 C48 C51 C54 C57 C60 C63 C66 C69 C72 C75 C78 C81 C84 C87 C90 C93 C96 C99 C102 C105 C108 C111 C114 C117 C120 C123 C126">
    <cfRule type="expression" dxfId="107" priority="42">
      <formula>OR($C7&lt;&gt;"",$C8&lt;&gt;"",$F7&lt;&gt;"",$G7&lt;&gt;"",$J7&lt;&gt;"")</formula>
    </cfRule>
  </conditionalFormatting>
  <conditionalFormatting sqref="C136 C138 C140 C142 C144 C146 C148 C150 C152 C154 C156 C158 C160 C162 C164 C166 C168 C170 C172 C174 C176 C178 C180 C182 C184 C186 C188 C190 C192 C194 C196 C198 C200 C202 C204 C206 C208 C210 C212 C214 C225 C227 C229 C231 C233 C235 C237 C239 C241 C243 C245 C247 C249 C251 C253 C255 C257 C259 C261 C263 C265 C267 C269 C271 C273 C275 C277 C279 C281 C283 C285 C287 C289 C291 C293 C295 C297 C299 C301 C303">
    <cfRule type="expression" dxfId="106" priority="41">
      <formula>OR($C137&lt;&gt;"",$F136&lt;&gt;"",$G136&lt;&gt;"",$I136&lt;&gt;"")</formula>
    </cfRule>
  </conditionalFormatting>
  <conditionalFormatting sqref="C137 C139 C141 C143 C145 C147 C149 C151 C153 C155 C157 C159 C161 C163 C165 C167 C169 C171 C173 C175 C177 C179 C181 C183 C185 C187 C189 C191 C193 C195 C197 C199 C201 C203 C205 C207 C209 C211 C213 C215 C226 C228 C230 C232 C234 C236 C238 C240 C242 C244 C246 C248 C250 C252 C254 C256 C258 C260 C262 C264 C266 C268 C270 C272 C274 C276 C278 C280 C282 C284 C286 C288 C290 C292 C294 C296 C298 C300 C302 C304">
    <cfRule type="expression" dxfId="105" priority="40">
      <formula>OR($C136&lt;&gt;"",$F136&lt;&gt;"",$G136&lt;&gt;"",$I136&lt;&gt;"")</formula>
    </cfRule>
  </conditionalFormatting>
  <conditionalFormatting sqref="C7:E126 C136:E215 C225:E304">
    <cfRule type="expression" dxfId="104" priority="38">
      <formula>$C7&lt;&gt;""</formula>
    </cfRule>
  </conditionalFormatting>
  <conditionalFormatting sqref="F7:F64">
    <cfRule type="expression" dxfId="103" priority="56">
      <formula>OR($C7&lt;&gt;"",$C8&lt;&gt;"",$C9&lt;&gt;"",$G7&lt;&gt;"",$J7&lt;&gt;"")</formula>
    </cfRule>
  </conditionalFormatting>
  <conditionalFormatting sqref="F7:F66">
    <cfRule type="expression" dxfId="102" priority="55">
      <formula>$F7&lt;&gt;""</formula>
    </cfRule>
  </conditionalFormatting>
  <conditionalFormatting sqref="F7:F126 H7:I126 K7:L126">
    <cfRule type="expression" dxfId="101" priority="35">
      <formula>F7&lt;0</formula>
    </cfRule>
  </conditionalFormatting>
  <conditionalFormatting sqref="F65">
    <cfRule type="expression" dxfId="100" priority="211">
      <formula>OR($C65&lt;&gt;"",$C66&lt;&gt;"",$C127&lt;&gt;"",$G65&lt;&gt;"",$J65&lt;&gt;"")</formula>
    </cfRule>
  </conditionalFormatting>
  <conditionalFormatting sqref="F66">
    <cfRule type="expression" dxfId="99" priority="217">
      <formula>OR($C66&lt;&gt;"",$C127&lt;&gt;"",$C128&lt;&gt;"",$G66&lt;&gt;"",$J66&lt;&gt;"")</formula>
    </cfRule>
  </conditionalFormatting>
  <conditionalFormatting sqref="F67:F124">
    <cfRule type="expression" dxfId="98" priority="23">
      <formula>$F67&lt;&gt;""</formula>
    </cfRule>
    <cfRule type="expression" dxfId="97" priority="24">
      <formula>OR($C67&lt;&gt;"",$C68&lt;&gt;"",$C69&lt;&gt;"",$G67&lt;&gt;"",$J67&lt;&gt;"")</formula>
    </cfRule>
  </conditionalFormatting>
  <conditionalFormatting sqref="F125">
    <cfRule type="expression" dxfId="96" priority="301">
      <formula>OR($C125&lt;&gt;"",$C126&lt;&gt;"",$C228&lt;&gt;"",$G125&lt;&gt;"",$J125&lt;&gt;"")</formula>
    </cfRule>
  </conditionalFormatting>
  <conditionalFormatting sqref="F125:F126">
    <cfRule type="expression" dxfId="95" priority="300">
      <formula>$F125&lt;&gt;""</formula>
    </cfRule>
  </conditionalFormatting>
  <conditionalFormatting sqref="F126">
    <cfRule type="expression" dxfId="94" priority="307">
      <formula>OR($C126&lt;&gt;"",$C228&lt;&gt;"",$C229&lt;&gt;"",$G126&lt;&gt;"",$J126&lt;&gt;"")</formula>
    </cfRule>
  </conditionalFormatting>
  <conditionalFormatting sqref="F136:F174 F225:F263">
    <cfRule type="expression" dxfId="93" priority="48">
      <formula>OR($C136&lt;&gt;"",$C137&lt;&gt;"",$G136&lt;&gt;"",$I136&lt;&gt;"")</formula>
    </cfRule>
  </conditionalFormatting>
  <conditionalFormatting sqref="F136:F175 F225:F264">
    <cfRule type="expression" dxfId="92" priority="45">
      <formula>$F136&lt;&gt;""</formula>
    </cfRule>
  </conditionalFormatting>
  <conditionalFormatting sqref="F136:F215 F225:F304 H136:H215 J136:L215 H225:H304 J225:L304">
    <cfRule type="expression" dxfId="91" priority="36">
      <formula>$F136&lt;0</formula>
    </cfRule>
  </conditionalFormatting>
  <conditionalFormatting sqref="F176:F214">
    <cfRule type="expression" dxfId="90" priority="11">
      <formula>$F176&lt;&gt;""</formula>
    </cfRule>
    <cfRule type="expression" dxfId="89" priority="14">
      <formula>OR($C176&lt;&gt;"",$C177&lt;&gt;"",$G176&lt;&gt;"",$I176&lt;&gt;"")</formula>
    </cfRule>
  </conditionalFormatting>
  <conditionalFormatting sqref="F215 F175 F264">
    <cfRule type="expression" dxfId="88" priority="313">
      <formula>OR($C175&lt;&gt;"",$C216&lt;&gt;"",$G175&lt;&gt;"",$I175&lt;&gt;"")</formula>
    </cfRule>
  </conditionalFormatting>
  <conditionalFormatting sqref="F215">
    <cfRule type="expression" dxfId="87" priority="312">
      <formula>$F215&lt;&gt;""</formula>
    </cfRule>
  </conditionalFormatting>
  <conditionalFormatting sqref="F265:F303">
    <cfRule type="expression" dxfId="86" priority="4">
      <formula>$F265&lt;&gt;""</formula>
    </cfRule>
    <cfRule type="expression" dxfId="85" priority="7">
      <formula>OR($C265&lt;&gt;"",$C266&lt;&gt;"",$G265&lt;&gt;"",$I265&lt;&gt;"")</formula>
    </cfRule>
  </conditionalFormatting>
  <conditionalFormatting sqref="F304">
    <cfRule type="expression" dxfId="84" priority="335">
      <formula>$F304&lt;&gt;""</formula>
    </cfRule>
    <cfRule type="expression" dxfId="83" priority="336">
      <formula>OR($C304&lt;&gt;"",$C346&lt;&gt;"",$G304&lt;&gt;"",$I304&lt;&gt;"")</formula>
    </cfRule>
  </conditionalFormatting>
  <conditionalFormatting sqref="G7:G64">
    <cfRule type="expression" dxfId="82" priority="53">
      <formula>OR($C7&lt;&gt;"",$C8&lt;&gt;"",$C9&lt;&gt;"",$F7&lt;&gt;"",$J7&lt;&gt;"")</formula>
    </cfRule>
  </conditionalFormatting>
  <conditionalFormatting sqref="G7:G126 G136:G215 G225:G304">
    <cfRule type="expression" dxfId="81" priority="54">
      <formula>$G7-INT($G7)&gt;0</formula>
    </cfRule>
    <cfRule type="expression" dxfId="80" priority="57">
      <formula>$G7&gt;0</formula>
    </cfRule>
    <cfRule type="expression" dxfId="79" priority="58">
      <formula>$G7&lt;0</formula>
    </cfRule>
  </conditionalFormatting>
  <conditionalFormatting sqref="G7:G126">
    <cfRule type="expression" dxfId="78" priority="17">
      <formula>$G7&lt;&gt;""</formula>
    </cfRule>
  </conditionalFormatting>
  <conditionalFormatting sqref="G65">
    <cfRule type="expression" dxfId="77" priority="213">
      <formula>OR($C65&lt;&gt;"",$C66&lt;&gt;"",$C127&lt;&gt;"",$F65&lt;&gt;"",$J65&lt;&gt;"")</formula>
    </cfRule>
  </conditionalFormatting>
  <conditionalFormatting sqref="G66">
    <cfRule type="expression" dxfId="76" priority="219">
      <formula>OR($C66&lt;&gt;"",$C127&lt;&gt;"",$C128&lt;&gt;"",$F66&lt;&gt;"",$J66&lt;&gt;"")</formula>
    </cfRule>
  </conditionalFormatting>
  <conditionalFormatting sqref="G67:G124">
    <cfRule type="expression" dxfId="75" priority="22">
      <formula>OR($C67&lt;&gt;"",$C68&lt;&gt;"",$C69&lt;&gt;"",$F67&lt;&gt;"",$J67&lt;&gt;"")</formula>
    </cfRule>
  </conditionalFormatting>
  <conditionalFormatting sqref="G125">
    <cfRule type="expression" dxfId="74" priority="303">
      <formula>OR($C125&lt;&gt;"",$C126&lt;&gt;"",$C228&lt;&gt;"",$F125&lt;&gt;"",$J125&lt;&gt;"")</formula>
    </cfRule>
  </conditionalFormatting>
  <conditionalFormatting sqref="G126">
    <cfRule type="expression" dxfId="73" priority="309">
      <formula>OR($C126&lt;&gt;"",$C228&lt;&gt;"",$C229&lt;&gt;"",$F126&lt;&gt;"",$J126&lt;&gt;"")</formula>
    </cfRule>
  </conditionalFormatting>
  <conditionalFormatting sqref="G136:G174 G225:G263">
    <cfRule type="expression" dxfId="72" priority="47">
      <formula>OR($C136&lt;&gt;"",$C137&lt;&gt;"",$F136&lt;&gt;"",$I136&lt;&gt;"")</formula>
    </cfRule>
  </conditionalFormatting>
  <conditionalFormatting sqref="G136:G215">
    <cfRule type="expression" dxfId="71" priority="12">
      <formula>$G136&lt;&gt;""</formula>
    </cfRule>
  </conditionalFormatting>
  <conditionalFormatting sqref="G175 G215 G264">
    <cfRule type="expression" dxfId="70" priority="317">
      <formula>OR($C175&lt;&gt;"",$C216&lt;&gt;"",$F175&lt;&gt;"",$I175&lt;&gt;"")</formula>
    </cfRule>
  </conditionalFormatting>
  <conditionalFormatting sqref="G176:G214">
    <cfRule type="expression" dxfId="69" priority="13">
      <formula>OR($C176&lt;&gt;"",$C177&lt;&gt;"",$F176&lt;&gt;"",$I176&lt;&gt;"")</formula>
    </cfRule>
  </conditionalFormatting>
  <conditionalFormatting sqref="G225:G304">
    <cfRule type="expression" dxfId="68" priority="5">
      <formula>$G225&lt;&gt;""</formula>
    </cfRule>
  </conditionalFormatting>
  <conditionalFormatting sqref="G265:G303">
    <cfRule type="expression" dxfId="67" priority="6">
      <formula>OR($C265&lt;&gt;"",$C266&lt;&gt;"",$F265&lt;&gt;"",$I265&lt;&gt;"")</formula>
    </cfRule>
  </conditionalFormatting>
  <conditionalFormatting sqref="G304">
    <cfRule type="expression" dxfId="66" priority="338">
      <formula>OR($C304&lt;&gt;"",$C346&lt;&gt;"",$F304&lt;&gt;"",$I304&lt;&gt;"")</formula>
    </cfRule>
  </conditionalFormatting>
  <conditionalFormatting sqref="I136:I174 I225:I263">
    <cfRule type="expression" dxfId="65" priority="50">
      <formula>OR($C136&lt;&gt;"",$C137&lt;&gt;"",$F136&lt;&gt;"",$G136&lt;&gt;"")</formula>
    </cfRule>
  </conditionalFormatting>
  <conditionalFormatting sqref="I136:I215">
    <cfRule type="expression" dxfId="64" priority="15">
      <formula>$I136&lt;&gt;""</formula>
    </cfRule>
  </conditionalFormatting>
  <conditionalFormatting sqref="I175 I215 I264">
    <cfRule type="expression" dxfId="63" priority="321">
      <formula>OR($C175&lt;&gt;"",$C216&lt;&gt;"",$F175&lt;&gt;"",$G175&lt;&gt;"")</formula>
    </cfRule>
  </conditionalFormatting>
  <conditionalFormatting sqref="I176:I214">
    <cfRule type="expression" dxfId="62" priority="16">
      <formula>OR($C176&lt;&gt;"",$C177&lt;&gt;"",$F176&lt;&gt;"",$G176&lt;&gt;"")</formula>
    </cfRule>
  </conditionalFormatting>
  <conditionalFormatting sqref="I225:I304">
    <cfRule type="expression" dxfId="61" priority="8">
      <formula>$I225&lt;&gt;""</formula>
    </cfRule>
  </conditionalFormatting>
  <conditionalFormatting sqref="I265:I303">
    <cfRule type="expression" dxfId="60" priority="9">
      <formula>OR($C265&lt;&gt;"",$C266&lt;&gt;"",$F265&lt;&gt;"",$G265&lt;&gt;"")</formula>
    </cfRule>
  </conditionalFormatting>
  <conditionalFormatting sqref="I304">
    <cfRule type="expression" dxfId="59" priority="340">
      <formula>OR($C304&lt;&gt;"",$C346&lt;&gt;"",$F304&lt;&gt;"",$G304&lt;&gt;"")</formula>
    </cfRule>
  </conditionalFormatting>
  <conditionalFormatting sqref="J7:J64">
    <cfRule type="expression" dxfId="58" priority="52">
      <formula>OR($C7&lt;&gt;"",$C8&lt;&gt;"",$C9&lt;&gt;"",$F7&lt;&gt;"",$G7&lt;&gt;"")</formula>
    </cfRule>
  </conditionalFormatting>
  <conditionalFormatting sqref="J7:J126">
    <cfRule type="expression" dxfId="57" priority="20">
      <formula>$J7&lt;&gt;""</formula>
    </cfRule>
  </conditionalFormatting>
  <conditionalFormatting sqref="J65">
    <cfRule type="expression" dxfId="56" priority="215">
      <formula>OR($C65&lt;&gt;"",$C66&lt;&gt;"",$C127&lt;&gt;"",$F65&lt;&gt;"",$G65&lt;&gt;"")</formula>
    </cfRule>
  </conditionalFormatting>
  <conditionalFormatting sqref="J66">
    <cfRule type="expression" dxfId="55" priority="221">
      <formula>OR($C66&lt;&gt;"",$C127&lt;&gt;"",$C128&lt;&gt;"",$F66&lt;&gt;"",$G66&lt;&gt;"")</formula>
    </cfRule>
  </conditionalFormatting>
  <conditionalFormatting sqref="J67:J124">
    <cfRule type="expression" dxfId="54" priority="21">
      <formula>OR($C67&lt;&gt;"",$C68&lt;&gt;"",$C69&lt;&gt;"",$F67&lt;&gt;"",$G67&lt;&gt;"")</formula>
    </cfRule>
  </conditionalFormatting>
  <conditionalFormatting sqref="J125">
    <cfRule type="expression" dxfId="53" priority="305">
      <formula>OR($C125&lt;&gt;"",$C126&lt;&gt;"",$C228&lt;&gt;"",$F125&lt;&gt;"",$G125&lt;&gt;"")</formula>
    </cfRule>
  </conditionalFormatting>
  <conditionalFormatting sqref="J126">
    <cfRule type="expression" dxfId="52" priority="311">
      <formula>OR($C126&lt;&gt;"",$C228&lt;&gt;"",$C229&lt;&gt;"",$F126&lt;&gt;"",$G126&lt;&gt;"")</formula>
    </cfRule>
  </conditionalFormatting>
  <conditionalFormatting sqref="K129 K218 K307">
    <cfRule type="expression" dxfId="51" priority="33">
      <formula>$K129</formula>
    </cfRule>
    <cfRule type="expression" dxfId="50" priority="59">
      <formula>ISBLANK($K129)</formula>
    </cfRule>
  </conditionalFormatting>
  <dataValidations count="16">
    <dataValidation type="whole" operator="greaterThanOrEqual" allowBlank="1" showInputMessage="1" showErrorMessage="1" prompt="個数を入力" sqref="I136:I215 I225:I304" xr:uid="{51CFFEB9-B7A4-4DA7-BA03-2F784E3E06EF}">
      <formula1>1</formula1>
    </dataValidation>
    <dataValidation allowBlank="1" showInputMessage="1" showErrorMessage="1" prompt="※※※※※※※※※※※※※※※※※※_x000a_負担割合等を下記に従って入力してください。_x000a_※※※※※※※※※※※※※※※※※※_x000a_・100％負担する場合→「100」_x000a_・50％負担する場合→「50」_x000a_・2/3を負担する場合→「＝2/3*100」_x000a_・単価に対し企業が一律『50,000円』を負担する場合→「－50,000」_x000a_※「－金額」を入力すると事業主負担額は_x000a_(50,000)と表記されます。" sqref="G7:G126 G136:G215 G225:G304" xr:uid="{68F9BF4E-960D-4A32-BE0A-6E4F71233F5E}"/>
    <dataValidation allowBlank="1" showInputMessage="1" showErrorMessage="1" prompt="※必ず【○年目】に数字が入っていることを確認してください。_x000a__x000a_数字が入っていない場合は、シート「実績報告書(様式第10-1号)」の_x000a_『実績報告書（○年目）』の部分を選択してください。" sqref="B311:J311" xr:uid="{3BA9667D-6E5B-40F0-ADD7-9022F613C1C2}"/>
    <dataValidation allowBlank="1" showInputMessage="1" showErrorMessage="1" prompt="自動で入力されます。" sqref="K128:L128 K130:L131 K217:L217 K219:L220 K306:L306 K308:L309 K311:L311 H7:I126 K7:L126 H136:H215 J136:L215 H225:H304 J225:L304" xr:uid="{9F1F916B-D6B7-48EB-B9CA-57F5D5C06655}"/>
    <dataValidation type="whole" errorStyle="warning" operator="greaterThan" allowBlank="1" showInputMessage="1" showErrorMessage="1" error="小数点が発生する場合は、小数点を切り捨て、整数で入力してください。_x000a_例）189.1 → 189_x000a_　　　189.6 → 189" prompt="※※※※※※※_x000a_税抜価格を入力_x000a_※※※※※※※_x000a_小数点が発生する場合は、_x000a_小数点を切り捨て、_x000a_整数で入力してください。_x000a_（例）_x000a_189.1 → 189_x000a_189.6 → 189" sqref="F7:F126 F136:F215 F225:F304" xr:uid="{E1673082-07D9-4027-AB0E-6B5C129A2E39}">
      <formula1>-100000000</formula1>
    </dataValidation>
    <dataValidation allowBlank="1" showInputMessage="1" showErrorMessage="1" prompt="※必ず入力すること_x000a__x000a_本実績報告にかかる「支給決定通知書」または「停止条件付支給決定通知書」の内訳にある『住宅の借上げ』の助成額を記載してください。_x000a__x000a_当該事業の支給決定額が0（申請がなかった）場合は、「0」と入力してください。" sqref="K129:L129" xr:uid="{C87C2E90-5F46-4492-8034-CC765BB56053}"/>
    <dataValidation allowBlank="1" showInputMessage="1" showErrorMessage="1" prompt="※必ず入力すること_x000a__x000a_本実績報告にかかる「支給決定通知書」または「停止条件付支給決定通知書」の内訳にある『食事等の提供』の助成額を記載してください。_x000a__x000a_当該事業の支給決定額が0（申請がなかった）場合は、「0」と入力してください。" sqref="K218:L218" xr:uid="{91FE636A-D8F2-48DE-9691-A9138162B341}"/>
    <dataValidation allowBlank="1" showInputMessage="1" showErrorMessage="1" prompt="※必ず入力すること_x000a__x000a_本実績報告にかかる「支給決定通知書」または「停止条件付支給決定通知書」の内訳にある『健康増進のサービスの提供』の助成額を記載してください。_x000a__x000a_当該事業の支給決定額が0（申請がなかった）場合は、「0」と入力してください。" sqref="K307:L307" xr:uid="{17210B2C-1D42-4157-92EB-920E7440AB38}"/>
    <dataValidation allowBlank="1" showInputMessage="1" showErrorMessage="1" prompt="※※※※※※※※※※※※※※※_x000a_内訳・該当月等を入力してください。_x000a_※※※※※※※※※※※※※※※_x000a_（例）_x000a_・令和○年12月分賃料 (12月25日～ 31日分)_x000a_・令和△年1月～令和△年11月分 賃料_x000a_・礼金1か月分_x000a_・仲介手数料１か月" sqref="C8:E8 C11:E11 C14:E14 C17:E17 C20:E20 C23:E23 C26:E26 C29:E29 C32:E32 C35:E35 C38:E38 C41:E41 C44:E44 C47:E47 C50:E50 C53:E53 C56:E56 C59:E59 C62:E62 C65:E65 C68:E68 C71:E71 C74:E74 C77:E77 C80:E80 C83:E83 C86:E86 C89:E89 C92:E92 C95:E95 C98:E98 C101:E101 C104:E104 C107:E107 C110:E110 C113:E113 C116:E116 C119:E119 C122:E122 C125:E125" xr:uid="{04E09789-1CA8-4397-B9CA-FB7FF3D16C69}"/>
    <dataValidation allowBlank="1" showInputMessage="1" showErrorMessage="1" prompt="※※※※※※※※※※※※※※※※※※_x000a_若手従業員の入居期間を入力してください。_x000a_※※※※※※※※※※※※※※※※※※_x000a_（例）_x000a_・令和○年12月25日～12月31日_x000a_・令和△年1月1日～令和7年11月30日" sqref="C9:E9 C12:E12 C15:E15 C18:E18 C21:E21 C24:E24 C27:E27 C30:E30 C33:E33 C36:E36 C39:E39 C42:E42 C45:E45 C48:E48 C51:E51 C54:E54 C57:E57 C60:E60 C63:E63 C66:E66 C126:E126 C69:E69 C72:E72 C75:E75 C78:E78 C81:E81 C84:E84 C87:E87 C90:E90 C93:E93 C96:E96 C99:E99 C102:E102 C105:E105 C108:E108 C111:E111 C114:E114 C117:E117 C120:E120 C123:E123" xr:uid="{A584059A-08F3-4610-A9AD-1FFA41C5756A}"/>
    <dataValidation allowBlank="1" showInputMessage="1" showErrorMessage="1" prompt="※※※※※※※※※※※※※※※_x000a_当該経費の内容を入力してください。_x000a_※※※※※※※※※※※※※※※_x000a_（例）_x000a_・B社置き型社食　サービス利用料_x000a_・B社置き型社食　食事代_x000a_・C社ウォーターサーバー　レンタル料" sqref="C136:E136 C138:E138 C140:E140 C142:E142 C144:E144 C146:E146 C148:E148 C150:E150 C152:E152 C154:E154 C156:E156 C158:E158 C160:E160 C162:E162 C164:E164 C166:E166 C168:E168 C170:E170 C172:E172 C174:E174 C176:E176 C178:E178 C180:E180 C182:E182 C184:E184 C186:E186 C188:E188 C190:E190 C192:E192 C194:E194 C196:E196 C198:E198 C200:E200 C202:E202 C204:E204 C206:E206 C208:E208 C210:E210 C212:E212 C214:E214" xr:uid="{C21C0661-7436-4437-B85E-B3DB0A0C6895}"/>
    <dataValidation allowBlank="1" showInputMessage="1" showErrorMessage="1" prompt="※※※※※※※※※※※※※※_x000a_内訳・該当月等を入力してください。_x000a_※※※※※※※※※※※※※※_x000a_（例）_x000a_・令和△年3月～令和△年11月分_x000a_・令和△年12月1日～12月19日分" sqref="C137:E137 C139:E139 C141:E141 C143:E143 C145:E145 C147:E147 C149:E149 C151:E151 C153:E153 C155:E155 C157:E157 C159:E159 C161:E161 C163:E163 C165:E165 C167:E167 C169:E169 C171:E171 C173:E173 C175:E175 C215:E215 C177:E177 C179:E179 C181:E181 C183:E183 C185:E185 C187:E187 C189:E189 C191:E191 C193:E193 C195:E195 C197:E197 C199:E199 C201:E201 C203:E203 C205:E205 C207:E207 C209:E209 C211:E211 C213:E213" xr:uid="{19A87830-BFC9-4037-8C41-E3AA1608D936}"/>
    <dataValidation allowBlank="1" showInputMessage="1" showErrorMessage="1" prompt="※※※※※※※※※※※※※※　_x000a_当該経費の内容を入力してください。_x000a_※※※※※※※※※※※※※※　_x000a_（例）　　　_x000a_・D社　フィットネス講座_x000a_・E社　ランニングマシン" sqref="C225:E225 C227:E227 C229:E229 C231:E231 C233:E233 C235:E235 C237:E237 C239:E239 C241:E241 C243:E243 C245:E245 C247:E247 C249:E249 C251:E251 C253:E253 C255:E255 C257:E257 C259:E259 C261:E261 C263:E263 C265:E265 C267:E267 C269:E269 C271:E271 C273:E273 C275:E275 C277:E277 C279:E279 C281:E281 C283:E283 C285:E285 C287:E287 C289:E289 C291:E291 C293:E293 C295:E295 C297:E297 C299:E299 C301:E301 C303:E303" xr:uid="{198D2489-85F0-44D9-AF91-10C91AA949BE}"/>
    <dataValidation allowBlank="1" showInputMessage="1" showErrorMessage="1" prompt="※※※※※※※※※※※※※※※_x000a_内容・該当月等を入力してください。_x000a_※※※※※※※※※※※※※※※_x000a_（例）_x000a_・【実技講座の場合】_x000a_講師派遣１名（令和△年2月、5月、8月実施）_x000a_・【健康器具の購入等の場合】_x000a_型番aaa-123" sqref="C226:E226 C228:E228 C230:E230 C232:E232 C234:E234 C236:E236 C238:E238 C240:E240 C242:E242 C244:E244 C246:E246 C248:E248 C250:E250 C252:E252 C254:E254 C256:E256 C258:E258 C260:E260 C262:E262 C264:E264 C304:E304 C266:E266 C268:E268 C270:E270 C272:E272 C274:E274 C276:E276 C278:E278 C280:E280 C282:E282 C284:E284 C286:E286 C288:E288 C290:E290 C292:E292 C294:E294 C296:E296 C298:E298 C300:E300 C302:E302" xr:uid="{E41DC16A-6115-41CE-8043-8CCE4E7696F0}"/>
    <dataValidation allowBlank="1" showInputMessage="1" showErrorMessage="1" prompt="※※※※※※※※※※※※※_x000a_物件の概要を記載してください。_x000a_※※※※※※※※※※※※※_x000a_（例）_x000a_・Aマンション（301号）_x000a_・Bマンション（502号）" sqref="C7:E7 C10:E10 C13:E13 C16:E16 C19:E19 C22:E22 C25:E25 C28:E28 C31:E31 C34:E34 C37:E37 C40:E40 C43:E43 C49:E49 C46:E46 C52:E52 C55:E55 C58:E58 C61:E61 C64:E64 C67:E67 C70:E70 C73:E73 C76:E76 C79:E79 C82:E82 C85:E85 C88:E88 C91:E91 C94:E94 C97:E97 C100:E100 C103:E103 C109:E109 C106:E106 C112:E112 C115:E115 C118:E118 C121:E121 C124:E124" xr:uid="{3F4F7A79-1D9A-4CA9-A9BA-0394E85EEBA7}"/>
    <dataValidation type="whole" allowBlank="1" showInputMessage="1" showErrorMessage="1" prompt="月数を入力" sqref="J7:J126" xr:uid="{CC2F4B65-2EA7-40AB-AF90-4C4885E9F3BD}">
      <formula1>1</formula1>
      <formula2>12</formula2>
    </dataValidation>
  </dataValidations>
  <pageMargins left="0.70866141732283472" right="0.70866141732283472" top="0.74803149606299213" bottom="0.74803149606299213" header="0.31496062992125984" footer="0.31496062992125984"/>
  <pageSetup paperSize="9" scale="67" firstPageNumber="4" fitToHeight="0" orientation="portrait" blackAndWhite="1" copies="4" r:id="rId1"/>
  <rowBreaks count="2" manualBreakCount="2">
    <brk id="131" max="12" man="1"/>
    <brk id="220" max="11" man="1"/>
  </rowBreaks>
  <colBreaks count="1" manualBreakCount="1">
    <brk id="23" max="170"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CCC1-C816-41EA-BA83-D525B49E9CB5}">
  <sheetPr>
    <tabColor theme="8" tint="0.79998168889431442"/>
    <pageSetUpPr fitToPage="1"/>
  </sheetPr>
  <dimension ref="A1:N43"/>
  <sheetViews>
    <sheetView view="pageBreakPreview" zoomScaleNormal="70" zoomScaleSheetLayoutView="100" workbookViewId="0">
      <selection activeCell="C2" sqref="C2"/>
    </sheetView>
  </sheetViews>
  <sheetFormatPr defaultColWidth="8.25" defaultRowHeight="26.25" customHeight="1" x14ac:dyDescent="0.55000000000000004"/>
  <cols>
    <col min="1" max="1" width="3.33203125" style="118" customWidth="1"/>
    <col min="2" max="2" width="24.58203125" style="118" customWidth="1"/>
    <col min="3" max="3" width="15.08203125" style="118" customWidth="1"/>
    <col min="4" max="4" width="9.75" style="118" customWidth="1"/>
    <col min="5" max="5" width="17.08203125" style="118" customWidth="1"/>
    <col min="6" max="6" width="12.08203125" style="118" customWidth="1"/>
    <col min="7" max="7" width="19.25" style="118" customWidth="1"/>
    <col min="8" max="8" width="23.08203125" style="118" customWidth="1"/>
    <col min="9" max="9" width="16.83203125" style="118" customWidth="1"/>
    <col min="10" max="10" width="19.58203125" style="118" hidden="1" customWidth="1"/>
    <col min="11" max="12" width="13.33203125" style="118" hidden="1" customWidth="1"/>
    <col min="13" max="13" width="11.5" style="118" customWidth="1"/>
    <col min="14" max="16384" width="8.25" style="118"/>
  </cols>
  <sheetData>
    <row r="1" spans="1:14" ht="53.25" customHeight="1" x14ac:dyDescent="0.55000000000000004">
      <c r="B1" s="161" t="s">
        <v>385</v>
      </c>
      <c r="C1" s="161"/>
      <c r="D1" s="161"/>
      <c r="E1" s="161"/>
      <c r="F1" s="161"/>
      <c r="G1" s="161"/>
      <c r="H1" s="161"/>
      <c r="I1" s="161"/>
      <c r="J1" s="160"/>
    </row>
    <row r="2" spans="1:14" ht="24.75" customHeight="1" x14ac:dyDescent="0.55000000000000004">
      <c r="A2" s="119"/>
      <c r="B2" s="159" t="s">
        <v>384</v>
      </c>
      <c r="C2" s="158"/>
      <c r="D2" s="155"/>
      <c r="E2" s="155"/>
      <c r="F2" s="154"/>
      <c r="G2" s="153"/>
      <c r="H2" s="153"/>
      <c r="I2" s="119"/>
    </row>
    <row r="3" spans="1:14" ht="37.5" customHeight="1" x14ac:dyDescent="0.55000000000000004">
      <c r="A3" s="119"/>
      <c r="B3" s="470">
        <f>'実績報告書（様式第10-1号）'!AF8</f>
        <v>0</v>
      </c>
      <c r="C3" s="471"/>
      <c r="D3" s="471"/>
      <c r="E3" s="471"/>
      <c r="F3" s="471"/>
      <c r="G3" s="471"/>
      <c r="H3" s="471"/>
      <c r="I3" s="472"/>
      <c r="J3" s="157"/>
    </row>
    <row r="4" spans="1:14" ht="6" customHeight="1" x14ac:dyDescent="0.55000000000000004">
      <c r="A4" s="119"/>
      <c r="B4" s="156"/>
      <c r="C4" s="156"/>
      <c r="D4" s="156"/>
      <c r="E4" s="156"/>
      <c r="F4" s="156"/>
      <c r="G4" s="156"/>
      <c r="H4" s="156"/>
      <c r="I4" s="156"/>
    </row>
    <row r="5" spans="1:14" ht="91" customHeight="1" x14ac:dyDescent="0.55000000000000004">
      <c r="A5" s="119"/>
      <c r="B5" s="473" t="s">
        <v>389</v>
      </c>
      <c r="C5" s="473"/>
      <c r="D5" s="473"/>
      <c r="E5" s="473"/>
      <c r="F5" s="473"/>
      <c r="G5" s="473"/>
      <c r="H5" s="473"/>
      <c r="I5" s="473"/>
      <c r="N5" s="233"/>
    </row>
    <row r="6" spans="1:14" ht="7.5" customHeight="1" x14ac:dyDescent="0.55000000000000004">
      <c r="A6" s="119"/>
      <c r="B6" s="156"/>
      <c r="C6" s="156"/>
      <c r="D6" s="155"/>
      <c r="E6" s="155"/>
      <c r="F6" s="154"/>
      <c r="G6" s="153"/>
      <c r="H6" s="153"/>
      <c r="I6" s="119"/>
    </row>
    <row r="7" spans="1:14" ht="72" customHeight="1" x14ac:dyDescent="0.55000000000000004">
      <c r="A7" s="119"/>
      <c r="B7" s="152" t="s">
        <v>342</v>
      </c>
      <c r="C7" s="148" t="s">
        <v>383</v>
      </c>
      <c r="D7" s="151" t="s">
        <v>382</v>
      </c>
      <c r="E7" s="151" t="s">
        <v>381</v>
      </c>
      <c r="F7" s="151" t="s">
        <v>380</v>
      </c>
      <c r="G7" s="150" t="s">
        <v>379</v>
      </c>
      <c r="H7" s="149" t="s">
        <v>386</v>
      </c>
      <c r="I7" s="148" t="s">
        <v>411</v>
      </c>
      <c r="J7" s="147" t="s">
        <v>378</v>
      </c>
    </row>
    <row r="8" spans="1:14" ht="128.15" customHeight="1" x14ac:dyDescent="0.55000000000000004">
      <c r="A8" s="119"/>
      <c r="B8" s="146" t="s">
        <v>377</v>
      </c>
      <c r="C8" s="144" t="s">
        <v>376</v>
      </c>
      <c r="D8" s="144" t="s">
        <v>375</v>
      </c>
      <c r="E8" s="145" t="s">
        <v>374</v>
      </c>
      <c r="F8" s="144" t="s">
        <v>373</v>
      </c>
      <c r="G8" s="144" t="s">
        <v>388</v>
      </c>
      <c r="H8" s="144" t="s">
        <v>387</v>
      </c>
      <c r="I8" s="144" t="s">
        <v>372</v>
      </c>
      <c r="J8" s="144" t="s">
        <v>371</v>
      </c>
    </row>
    <row r="9" spans="1:14" ht="54" customHeight="1" x14ac:dyDescent="0.55000000000000004">
      <c r="A9" s="119"/>
      <c r="B9" s="474" t="s">
        <v>370</v>
      </c>
      <c r="C9" s="475"/>
      <c r="D9" s="475"/>
      <c r="E9" s="475"/>
      <c r="F9" s="475"/>
      <c r="G9" s="475"/>
      <c r="H9" s="475"/>
      <c r="I9" s="475"/>
      <c r="J9" s="143"/>
    </row>
    <row r="10" spans="1:14" ht="67" customHeight="1" thickBot="1" x14ac:dyDescent="0.6">
      <c r="A10" s="119"/>
      <c r="B10" s="142" t="s">
        <v>369</v>
      </c>
      <c r="C10" s="141">
        <v>80000</v>
      </c>
      <c r="D10" s="139">
        <v>30</v>
      </c>
      <c r="E10" s="140">
        <f t="shared" ref="E10:E42" si="0">IF(D10="","",ROUNDDOWN(C10/D10,0))</f>
        <v>2666</v>
      </c>
      <c r="F10" s="139">
        <v>10</v>
      </c>
      <c r="G10" s="138">
        <f t="shared" ref="G10:G42" si="1">IF(F10="","",ROUNDDOWN(E10*F10,0))</f>
        <v>26660</v>
      </c>
      <c r="H10" s="137">
        <v>50</v>
      </c>
      <c r="I10" s="136">
        <f t="shared" ref="I10:I40" si="2">IF(H10&gt;50,ROUNDDOWN(G10*H10/100,0),IF(AND(H10&gt;0,H10&lt;=50),ROUNDUP(G10*H10/100,0),IF(H10&lt;0,G10+H10,"")))</f>
        <v>13330</v>
      </c>
      <c r="J10" s="135">
        <f t="shared" ref="J10:J25" si="3">IFERROR(G10-I10,"")</f>
        <v>13330</v>
      </c>
      <c r="K10" s="134"/>
      <c r="L10" s="134"/>
    </row>
    <row r="11" spans="1:14" ht="54" customHeight="1" x14ac:dyDescent="0.55000000000000004">
      <c r="A11" s="121">
        <v>1</v>
      </c>
      <c r="B11" s="234"/>
      <c r="C11" s="133"/>
      <c r="D11" s="132"/>
      <c r="E11" s="131" t="str">
        <f t="shared" si="0"/>
        <v/>
      </c>
      <c r="F11" s="130"/>
      <c r="G11" s="129" t="str">
        <f t="shared" si="1"/>
        <v/>
      </c>
      <c r="H11" s="128"/>
      <c r="I11" s="124" t="str">
        <f t="shared" si="2"/>
        <v/>
      </c>
      <c r="J11" s="123" t="str">
        <f t="shared" si="3"/>
        <v/>
      </c>
      <c r="K11" s="118">
        <f>IF(H11&lt;&gt;"",1,0)</f>
        <v>0</v>
      </c>
      <c r="L11" s="126">
        <f>IF(OR(H11&gt;50,AND(H11&gt;0,H11&lt;=50)),1,0)</f>
        <v>0</v>
      </c>
      <c r="M11" s="126"/>
    </row>
    <row r="12" spans="1:14" ht="52" customHeight="1" x14ac:dyDescent="0.55000000000000004">
      <c r="A12" s="121">
        <v>2</v>
      </c>
      <c r="B12" s="235"/>
      <c r="C12" s="222"/>
      <c r="D12" s="223"/>
      <c r="E12" s="224" t="str">
        <f t="shared" si="0"/>
        <v/>
      </c>
      <c r="F12" s="225"/>
      <c r="G12" s="226" t="str">
        <f t="shared" si="1"/>
        <v/>
      </c>
      <c r="H12" s="227"/>
      <c r="I12" s="228" t="str">
        <f t="shared" si="2"/>
        <v/>
      </c>
      <c r="J12" s="122" t="str">
        <f t="shared" si="3"/>
        <v/>
      </c>
      <c r="L12" s="126"/>
      <c r="M12" s="126"/>
    </row>
    <row r="13" spans="1:14" ht="54" customHeight="1" x14ac:dyDescent="0.55000000000000004">
      <c r="A13" s="121">
        <v>3</v>
      </c>
      <c r="B13" s="235"/>
      <c r="C13" s="222"/>
      <c r="D13" s="223"/>
      <c r="E13" s="224" t="str">
        <f t="shared" si="0"/>
        <v/>
      </c>
      <c r="F13" s="225"/>
      <c r="G13" s="226" t="str">
        <f t="shared" si="1"/>
        <v/>
      </c>
      <c r="H13" s="227"/>
      <c r="I13" s="228" t="str">
        <f t="shared" si="2"/>
        <v/>
      </c>
      <c r="J13" s="122" t="str">
        <f t="shared" si="3"/>
        <v/>
      </c>
      <c r="L13" s="126"/>
      <c r="M13" s="126"/>
    </row>
    <row r="14" spans="1:14" ht="54" customHeight="1" x14ac:dyDescent="0.55000000000000004">
      <c r="A14" s="121">
        <v>4</v>
      </c>
      <c r="B14" s="235"/>
      <c r="C14" s="222"/>
      <c r="D14" s="223"/>
      <c r="E14" s="224" t="str">
        <f t="shared" si="0"/>
        <v/>
      </c>
      <c r="F14" s="225"/>
      <c r="G14" s="226" t="str">
        <f t="shared" si="1"/>
        <v/>
      </c>
      <c r="H14" s="227"/>
      <c r="I14" s="228" t="str">
        <f t="shared" si="2"/>
        <v/>
      </c>
      <c r="J14" s="122" t="str">
        <f t="shared" si="3"/>
        <v/>
      </c>
      <c r="K14" s="127"/>
      <c r="L14" s="126"/>
      <c r="M14" s="126"/>
    </row>
    <row r="15" spans="1:14" ht="54" customHeight="1" x14ac:dyDescent="0.55000000000000004">
      <c r="A15" s="121">
        <v>5</v>
      </c>
      <c r="B15" s="235"/>
      <c r="C15" s="222"/>
      <c r="D15" s="223"/>
      <c r="E15" s="224" t="str">
        <f t="shared" si="0"/>
        <v/>
      </c>
      <c r="F15" s="225"/>
      <c r="G15" s="226" t="str">
        <f t="shared" si="1"/>
        <v/>
      </c>
      <c r="H15" s="227"/>
      <c r="I15" s="228" t="str">
        <f t="shared" si="2"/>
        <v/>
      </c>
      <c r="J15" s="122" t="str">
        <f t="shared" si="3"/>
        <v/>
      </c>
      <c r="L15" s="126"/>
      <c r="M15" s="126"/>
    </row>
    <row r="16" spans="1:14" ht="54" customHeight="1" x14ac:dyDescent="0.55000000000000004">
      <c r="A16" s="121">
        <v>6</v>
      </c>
      <c r="B16" s="235"/>
      <c r="C16" s="222"/>
      <c r="D16" s="223"/>
      <c r="E16" s="224" t="str">
        <f t="shared" si="0"/>
        <v/>
      </c>
      <c r="F16" s="225"/>
      <c r="G16" s="226" t="str">
        <f t="shared" si="1"/>
        <v/>
      </c>
      <c r="H16" s="227"/>
      <c r="I16" s="228" t="str">
        <f t="shared" si="2"/>
        <v/>
      </c>
      <c r="J16" s="122" t="str">
        <f t="shared" si="3"/>
        <v/>
      </c>
      <c r="L16" s="126"/>
      <c r="M16" s="126"/>
    </row>
    <row r="17" spans="1:10" ht="54" customHeight="1" x14ac:dyDescent="0.55000000000000004">
      <c r="A17" s="121">
        <v>7</v>
      </c>
      <c r="B17" s="235"/>
      <c r="C17" s="222"/>
      <c r="D17" s="229"/>
      <c r="E17" s="224" t="str">
        <f t="shared" si="0"/>
        <v/>
      </c>
      <c r="F17" s="230"/>
      <c r="G17" s="226" t="str">
        <f t="shared" si="1"/>
        <v/>
      </c>
      <c r="H17" s="231"/>
      <c r="I17" s="228" t="str">
        <f t="shared" si="2"/>
        <v/>
      </c>
      <c r="J17" s="122" t="str">
        <f t="shared" si="3"/>
        <v/>
      </c>
    </row>
    <row r="18" spans="1:10" ht="54" customHeight="1" x14ac:dyDescent="0.55000000000000004">
      <c r="A18" s="121">
        <v>8</v>
      </c>
      <c r="B18" s="235"/>
      <c r="C18" s="222"/>
      <c r="D18" s="229"/>
      <c r="E18" s="224" t="str">
        <f t="shared" si="0"/>
        <v/>
      </c>
      <c r="F18" s="230"/>
      <c r="G18" s="226" t="str">
        <f t="shared" si="1"/>
        <v/>
      </c>
      <c r="H18" s="231"/>
      <c r="I18" s="228" t="str">
        <f t="shared" si="2"/>
        <v/>
      </c>
      <c r="J18" s="122" t="str">
        <f t="shared" si="3"/>
        <v/>
      </c>
    </row>
    <row r="19" spans="1:10" ht="55.5" customHeight="1" thickBot="1" x14ac:dyDescent="0.6">
      <c r="A19" s="121">
        <v>9</v>
      </c>
      <c r="B19" s="235"/>
      <c r="C19" s="222"/>
      <c r="D19" s="229"/>
      <c r="E19" s="224" t="str">
        <f t="shared" si="0"/>
        <v/>
      </c>
      <c r="F19" s="230"/>
      <c r="G19" s="226" t="str">
        <f t="shared" si="1"/>
        <v/>
      </c>
      <c r="H19" s="231"/>
      <c r="I19" s="228" t="str">
        <f t="shared" si="2"/>
        <v/>
      </c>
      <c r="J19" s="125" t="str">
        <f t="shared" si="3"/>
        <v/>
      </c>
    </row>
    <row r="20" spans="1:10" ht="55" customHeight="1" x14ac:dyDescent="0.55000000000000004">
      <c r="A20" s="121">
        <v>10</v>
      </c>
      <c r="B20" s="235"/>
      <c r="C20" s="222"/>
      <c r="D20" s="229"/>
      <c r="E20" s="224" t="str">
        <f t="shared" si="0"/>
        <v/>
      </c>
      <c r="F20" s="230"/>
      <c r="G20" s="226" t="str">
        <f t="shared" si="1"/>
        <v/>
      </c>
      <c r="H20" s="231"/>
      <c r="I20" s="228" t="str">
        <f t="shared" si="2"/>
        <v/>
      </c>
      <c r="J20" s="123" t="str">
        <f t="shared" si="3"/>
        <v/>
      </c>
    </row>
    <row r="21" spans="1:10" ht="55" hidden="1" customHeight="1" x14ac:dyDescent="0.55000000000000004">
      <c r="A21" s="121">
        <v>11</v>
      </c>
      <c r="B21" s="235"/>
      <c r="C21" s="222"/>
      <c r="D21" s="229"/>
      <c r="E21" s="224" t="str">
        <f t="shared" si="0"/>
        <v/>
      </c>
      <c r="F21" s="230"/>
      <c r="G21" s="226" t="str">
        <f t="shared" si="1"/>
        <v/>
      </c>
      <c r="H21" s="231"/>
      <c r="I21" s="228" t="str">
        <f t="shared" si="2"/>
        <v/>
      </c>
      <c r="J21" s="122" t="str">
        <f t="shared" si="3"/>
        <v/>
      </c>
    </row>
    <row r="22" spans="1:10" ht="55" hidden="1" customHeight="1" x14ac:dyDescent="0.55000000000000004">
      <c r="A22" s="121">
        <v>12</v>
      </c>
      <c r="B22" s="235"/>
      <c r="C22" s="222"/>
      <c r="D22" s="229"/>
      <c r="E22" s="224" t="str">
        <f t="shared" si="0"/>
        <v/>
      </c>
      <c r="F22" s="230"/>
      <c r="G22" s="226" t="str">
        <f t="shared" si="1"/>
        <v/>
      </c>
      <c r="H22" s="231"/>
      <c r="I22" s="228" t="str">
        <f t="shared" si="2"/>
        <v/>
      </c>
      <c r="J22" s="122" t="str">
        <f t="shared" si="3"/>
        <v/>
      </c>
    </row>
    <row r="23" spans="1:10" ht="55" hidden="1" customHeight="1" x14ac:dyDescent="0.55000000000000004">
      <c r="A23" s="121">
        <v>13</v>
      </c>
      <c r="B23" s="235"/>
      <c r="C23" s="222"/>
      <c r="D23" s="229"/>
      <c r="E23" s="224" t="str">
        <f t="shared" si="0"/>
        <v/>
      </c>
      <c r="F23" s="230"/>
      <c r="G23" s="226" t="str">
        <f t="shared" si="1"/>
        <v/>
      </c>
      <c r="H23" s="231"/>
      <c r="I23" s="228" t="str">
        <f t="shared" si="2"/>
        <v/>
      </c>
      <c r="J23" s="122" t="str">
        <f t="shared" si="3"/>
        <v/>
      </c>
    </row>
    <row r="24" spans="1:10" ht="55" hidden="1" customHeight="1" x14ac:dyDescent="0.55000000000000004">
      <c r="A24" s="121">
        <v>14</v>
      </c>
      <c r="B24" s="235"/>
      <c r="C24" s="222"/>
      <c r="D24" s="229"/>
      <c r="E24" s="224" t="str">
        <f t="shared" si="0"/>
        <v/>
      </c>
      <c r="F24" s="230"/>
      <c r="G24" s="226" t="str">
        <f t="shared" si="1"/>
        <v/>
      </c>
      <c r="H24" s="231"/>
      <c r="I24" s="228" t="str">
        <f t="shared" si="2"/>
        <v/>
      </c>
      <c r="J24" s="122" t="str">
        <f t="shared" si="3"/>
        <v/>
      </c>
    </row>
    <row r="25" spans="1:10" ht="55" hidden="1" customHeight="1" x14ac:dyDescent="0.55000000000000004">
      <c r="A25" s="121">
        <v>15</v>
      </c>
      <c r="B25" s="235"/>
      <c r="C25" s="222"/>
      <c r="D25" s="229"/>
      <c r="E25" s="224" t="str">
        <f t="shared" si="0"/>
        <v/>
      </c>
      <c r="F25" s="230"/>
      <c r="G25" s="226" t="str">
        <f t="shared" si="1"/>
        <v/>
      </c>
      <c r="H25" s="231"/>
      <c r="I25" s="228" t="str">
        <f t="shared" si="2"/>
        <v/>
      </c>
      <c r="J25" s="120" t="str">
        <f t="shared" si="3"/>
        <v/>
      </c>
    </row>
    <row r="26" spans="1:10" ht="57" hidden="1" customHeight="1" x14ac:dyDescent="0.55000000000000004">
      <c r="A26" s="121">
        <v>16</v>
      </c>
      <c r="B26" s="235"/>
      <c r="C26" s="222"/>
      <c r="D26" s="223"/>
      <c r="E26" s="224" t="str">
        <f t="shared" si="0"/>
        <v/>
      </c>
      <c r="F26" s="225"/>
      <c r="G26" s="226" t="str">
        <f t="shared" si="1"/>
        <v/>
      </c>
      <c r="H26" s="227"/>
      <c r="I26" s="228" t="str">
        <f t="shared" si="2"/>
        <v/>
      </c>
      <c r="J26" s="221"/>
    </row>
    <row r="27" spans="1:10" ht="57" hidden="1" customHeight="1" x14ac:dyDescent="0.55000000000000004">
      <c r="A27" s="121">
        <v>17</v>
      </c>
      <c r="B27" s="235"/>
      <c r="C27" s="222"/>
      <c r="D27" s="223"/>
      <c r="E27" s="224" t="str">
        <f t="shared" si="0"/>
        <v/>
      </c>
      <c r="F27" s="225"/>
      <c r="G27" s="226" t="str">
        <f t="shared" si="1"/>
        <v/>
      </c>
      <c r="H27" s="227"/>
      <c r="I27" s="228" t="str">
        <f t="shared" si="2"/>
        <v/>
      </c>
      <c r="J27" s="118" t="str">
        <f>IFERROR(G42-I42,"")</f>
        <v/>
      </c>
    </row>
    <row r="28" spans="1:10" ht="57" hidden="1" customHeight="1" x14ac:dyDescent="0.55000000000000004">
      <c r="A28" s="121">
        <v>18</v>
      </c>
      <c r="B28" s="235"/>
      <c r="C28" s="222"/>
      <c r="D28" s="223"/>
      <c r="E28" s="224" t="str">
        <f t="shared" si="0"/>
        <v/>
      </c>
      <c r="F28" s="225"/>
      <c r="G28" s="226" t="str">
        <f t="shared" si="1"/>
        <v/>
      </c>
      <c r="H28" s="227"/>
      <c r="I28" s="228" t="str">
        <f t="shared" si="2"/>
        <v/>
      </c>
    </row>
    <row r="29" spans="1:10" ht="57" hidden="1" customHeight="1" x14ac:dyDescent="0.55000000000000004">
      <c r="A29" s="121">
        <v>19</v>
      </c>
      <c r="B29" s="235"/>
      <c r="C29" s="222"/>
      <c r="D29" s="223"/>
      <c r="E29" s="224" t="str">
        <f t="shared" si="0"/>
        <v/>
      </c>
      <c r="F29" s="225"/>
      <c r="G29" s="226" t="str">
        <f t="shared" si="1"/>
        <v/>
      </c>
      <c r="H29" s="227"/>
      <c r="I29" s="228" t="str">
        <f t="shared" si="2"/>
        <v/>
      </c>
    </row>
    <row r="30" spans="1:10" ht="57" hidden="1" customHeight="1" x14ac:dyDescent="0.55000000000000004">
      <c r="A30" s="121">
        <v>20</v>
      </c>
      <c r="B30" s="235"/>
      <c r="C30" s="222"/>
      <c r="D30" s="223"/>
      <c r="E30" s="224" t="str">
        <f t="shared" si="0"/>
        <v/>
      </c>
      <c r="F30" s="225"/>
      <c r="G30" s="226" t="str">
        <f t="shared" si="1"/>
        <v/>
      </c>
      <c r="H30" s="227"/>
      <c r="I30" s="228" t="str">
        <f t="shared" si="2"/>
        <v/>
      </c>
    </row>
    <row r="31" spans="1:10" ht="57" hidden="1" customHeight="1" x14ac:dyDescent="0.55000000000000004">
      <c r="A31" s="121">
        <v>21</v>
      </c>
      <c r="B31" s="235"/>
      <c r="C31" s="222"/>
      <c r="D31" s="223"/>
      <c r="E31" s="224" t="str">
        <f t="shared" si="0"/>
        <v/>
      </c>
      <c r="F31" s="225"/>
      <c r="G31" s="226" t="str">
        <f t="shared" si="1"/>
        <v/>
      </c>
      <c r="H31" s="227"/>
      <c r="I31" s="228" t="str">
        <f t="shared" si="2"/>
        <v/>
      </c>
    </row>
    <row r="32" spans="1:10" ht="57" hidden="1" customHeight="1" x14ac:dyDescent="0.55000000000000004">
      <c r="A32" s="121">
        <v>22</v>
      </c>
      <c r="B32" s="235"/>
      <c r="C32" s="222"/>
      <c r="D32" s="229"/>
      <c r="E32" s="224" t="str">
        <f t="shared" si="0"/>
        <v/>
      </c>
      <c r="F32" s="230"/>
      <c r="G32" s="226" t="str">
        <f t="shared" si="1"/>
        <v/>
      </c>
      <c r="H32" s="231"/>
      <c r="I32" s="228" t="str">
        <f t="shared" si="2"/>
        <v/>
      </c>
    </row>
    <row r="33" spans="1:9" ht="57" hidden="1" customHeight="1" x14ac:dyDescent="0.55000000000000004">
      <c r="A33" s="121">
        <v>23</v>
      </c>
      <c r="B33" s="235"/>
      <c r="C33" s="222"/>
      <c r="D33" s="229"/>
      <c r="E33" s="224" t="str">
        <f t="shared" si="0"/>
        <v/>
      </c>
      <c r="F33" s="230"/>
      <c r="G33" s="226" t="str">
        <f t="shared" si="1"/>
        <v/>
      </c>
      <c r="H33" s="231"/>
      <c r="I33" s="228" t="str">
        <f t="shared" si="2"/>
        <v/>
      </c>
    </row>
    <row r="34" spans="1:9" ht="57" hidden="1" customHeight="1" x14ac:dyDescent="0.55000000000000004">
      <c r="A34" s="121">
        <v>24</v>
      </c>
      <c r="B34" s="235"/>
      <c r="C34" s="222"/>
      <c r="D34" s="229"/>
      <c r="E34" s="224" t="str">
        <f t="shared" si="0"/>
        <v/>
      </c>
      <c r="F34" s="230"/>
      <c r="G34" s="226" t="str">
        <f t="shared" si="1"/>
        <v/>
      </c>
      <c r="H34" s="231"/>
      <c r="I34" s="228" t="str">
        <f t="shared" si="2"/>
        <v/>
      </c>
    </row>
    <row r="35" spans="1:9" ht="57" hidden="1" customHeight="1" x14ac:dyDescent="0.55000000000000004">
      <c r="A35" s="121">
        <v>25</v>
      </c>
      <c r="B35" s="235"/>
      <c r="C35" s="222"/>
      <c r="D35" s="229"/>
      <c r="E35" s="224" t="str">
        <f t="shared" si="0"/>
        <v/>
      </c>
      <c r="F35" s="230"/>
      <c r="G35" s="226" t="str">
        <f t="shared" si="1"/>
        <v/>
      </c>
      <c r="H35" s="231"/>
      <c r="I35" s="228" t="str">
        <f t="shared" si="2"/>
        <v/>
      </c>
    </row>
    <row r="36" spans="1:9" ht="57" hidden="1" customHeight="1" x14ac:dyDescent="0.55000000000000004">
      <c r="A36" s="121">
        <v>26</v>
      </c>
      <c r="B36" s="235"/>
      <c r="C36" s="222"/>
      <c r="D36" s="229"/>
      <c r="E36" s="224" t="str">
        <f t="shared" si="0"/>
        <v/>
      </c>
      <c r="F36" s="230"/>
      <c r="G36" s="226" t="str">
        <f t="shared" si="1"/>
        <v/>
      </c>
      <c r="H36" s="231"/>
      <c r="I36" s="228" t="str">
        <f t="shared" si="2"/>
        <v/>
      </c>
    </row>
    <row r="37" spans="1:9" ht="57" hidden="1" customHeight="1" x14ac:dyDescent="0.55000000000000004">
      <c r="A37" s="121">
        <v>27</v>
      </c>
      <c r="B37" s="235"/>
      <c r="C37" s="222"/>
      <c r="D37" s="229"/>
      <c r="E37" s="224" t="str">
        <f t="shared" si="0"/>
        <v/>
      </c>
      <c r="F37" s="230"/>
      <c r="G37" s="226" t="str">
        <f t="shared" si="1"/>
        <v/>
      </c>
      <c r="H37" s="231"/>
      <c r="I37" s="228" t="str">
        <f t="shared" si="2"/>
        <v/>
      </c>
    </row>
    <row r="38" spans="1:9" ht="57" hidden="1" customHeight="1" x14ac:dyDescent="0.55000000000000004">
      <c r="A38" s="121">
        <v>28</v>
      </c>
      <c r="B38" s="235"/>
      <c r="C38" s="222"/>
      <c r="D38" s="229"/>
      <c r="E38" s="224" t="str">
        <f t="shared" si="0"/>
        <v/>
      </c>
      <c r="F38" s="230"/>
      <c r="G38" s="226" t="str">
        <f t="shared" si="1"/>
        <v/>
      </c>
      <c r="H38" s="231"/>
      <c r="I38" s="228" t="str">
        <f t="shared" si="2"/>
        <v/>
      </c>
    </row>
    <row r="39" spans="1:9" ht="57" hidden="1" customHeight="1" x14ac:dyDescent="0.55000000000000004">
      <c r="A39" s="121">
        <v>29</v>
      </c>
      <c r="B39" s="235"/>
      <c r="C39" s="222"/>
      <c r="D39" s="229"/>
      <c r="E39" s="224" t="str">
        <f t="shared" si="0"/>
        <v/>
      </c>
      <c r="F39" s="230"/>
      <c r="G39" s="226" t="str">
        <f t="shared" si="1"/>
        <v/>
      </c>
      <c r="H39" s="231"/>
      <c r="I39" s="228" t="str">
        <f t="shared" si="2"/>
        <v/>
      </c>
    </row>
    <row r="40" spans="1:9" ht="57" hidden="1" customHeight="1" x14ac:dyDescent="0.55000000000000004">
      <c r="A40" s="121">
        <v>30</v>
      </c>
      <c r="B40" s="235"/>
      <c r="C40" s="222"/>
      <c r="D40" s="229"/>
      <c r="E40" s="224" t="str">
        <f t="shared" si="0"/>
        <v/>
      </c>
      <c r="F40" s="230"/>
      <c r="G40" s="226" t="str">
        <f t="shared" si="1"/>
        <v/>
      </c>
      <c r="H40" s="231"/>
      <c r="I40" s="228" t="str">
        <f t="shared" si="2"/>
        <v/>
      </c>
    </row>
    <row r="41" spans="1:9" ht="26.25" customHeight="1" x14ac:dyDescent="0.55000000000000004">
      <c r="A41" s="121"/>
      <c r="B41" s="215"/>
      <c r="C41" s="216"/>
      <c r="D41" s="217"/>
      <c r="E41" s="218"/>
      <c r="F41" s="219"/>
      <c r="G41" s="220"/>
      <c r="H41" s="219"/>
      <c r="I41" s="218"/>
    </row>
    <row r="42" spans="1:9" ht="26.25" customHeight="1" x14ac:dyDescent="0.55000000000000004">
      <c r="A42" s="119"/>
      <c r="B42" s="119"/>
      <c r="C42" s="119"/>
      <c r="D42" s="119"/>
      <c r="E42" s="119" t="str">
        <f t="shared" si="0"/>
        <v/>
      </c>
      <c r="F42" s="119"/>
      <c r="G42" s="119" t="str">
        <f t="shared" si="1"/>
        <v/>
      </c>
      <c r="H42" s="119"/>
    </row>
    <row r="43" spans="1:9" ht="26.25" customHeight="1" x14ac:dyDescent="0.55000000000000004">
      <c r="A43" s="119"/>
      <c r="B43" s="119"/>
      <c r="C43" s="119"/>
      <c r="D43" s="119"/>
      <c r="E43" s="119"/>
      <c r="F43" s="119"/>
      <c r="G43" s="119"/>
      <c r="H43" s="119"/>
    </row>
  </sheetData>
  <sheetProtection sheet="1" formatCells="0" formatRows="0" insertRows="0" deleteRows="0"/>
  <mergeCells count="3">
    <mergeCell ref="B3:I3"/>
    <mergeCell ref="B5:I5"/>
    <mergeCell ref="B9:I9"/>
  </mergeCells>
  <phoneticPr fontId="1"/>
  <conditionalFormatting sqref="B11">
    <cfRule type="expression" dxfId="49" priority="4">
      <formula>$B11=""</formula>
    </cfRule>
  </conditionalFormatting>
  <conditionalFormatting sqref="B11:B41">
    <cfRule type="expression" dxfId="48" priority="17">
      <formula>$B11&lt;&gt;""</formula>
    </cfRule>
    <cfRule type="expression" dxfId="47" priority="18">
      <formula>OR($C11&lt;&gt;"",$D11&lt;&gt;"",$F11&lt;&gt;"",$H11&lt;&gt;"")</formula>
    </cfRule>
  </conditionalFormatting>
  <conditionalFormatting sqref="B3:I3">
    <cfRule type="expression" dxfId="46" priority="2">
      <formula>OR($B$3="",$B$3=0)</formula>
    </cfRule>
  </conditionalFormatting>
  <conditionalFormatting sqref="C11:C41">
    <cfRule type="expression" dxfId="45" priority="15">
      <formula>$C11&lt;&gt;""</formula>
    </cfRule>
    <cfRule type="expression" dxfId="44" priority="16">
      <formula>OR($B11&lt;&gt;"",$D11&lt;&gt;"",$F11&lt;&gt;"",$H11&lt;&gt;"")</formula>
    </cfRule>
  </conditionalFormatting>
  <conditionalFormatting sqref="D11:D41">
    <cfRule type="expression" dxfId="43" priority="13">
      <formula>$D11&lt;&gt;""</formula>
    </cfRule>
    <cfRule type="expression" dxfId="42" priority="14">
      <formula>OR($C11&lt;&gt;"",$B11&lt;&gt;"",$F11&lt;&gt;"",$H11&lt;&gt;"")</formula>
    </cfRule>
  </conditionalFormatting>
  <conditionalFormatting sqref="F11:F41">
    <cfRule type="expression" dxfId="41" priority="11">
      <formula>$F11&lt;&gt;""</formula>
    </cfRule>
    <cfRule type="expression" dxfId="40" priority="12">
      <formula>OR($C11&lt;&gt;"",$B11&lt;&gt;"",$D11&lt;&gt;"",$H11&lt;&gt;"")</formula>
    </cfRule>
  </conditionalFormatting>
  <conditionalFormatting sqref="G11:G41">
    <cfRule type="expression" dxfId="39" priority="3">
      <formula>$H11&lt;0</formula>
    </cfRule>
    <cfRule type="expression" dxfId="38" priority="5">
      <formula>OR(H11&gt;50,AND(H11&gt;0,H11&lt;=50))</formula>
    </cfRule>
  </conditionalFormatting>
  <conditionalFormatting sqref="H11:H41">
    <cfRule type="expression" dxfId="37" priority="6">
      <formula>OR(H11&gt;50,AND(H11&gt;0,H11&lt;=50))</formula>
    </cfRule>
    <cfRule type="expression" dxfId="36" priority="7">
      <formula>$H11&lt;0</formula>
    </cfRule>
    <cfRule type="expression" dxfId="35" priority="9">
      <formula>$H11&lt;&gt;""</formula>
    </cfRule>
    <cfRule type="expression" dxfId="34" priority="10">
      <formula>OR($C11&lt;&gt;"",$B11&lt;&gt;"",$D11&lt;&gt;"",$F11&lt;&gt;"")</formula>
    </cfRule>
    <cfRule type="expression" dxfId="33" priority="19">
      <formula>$H11-INT($H11)&gt;0</formula>
    </cfRule>
    <cfRule type="expression" dxfId="32" priority="20">
      <formula>$H11&gt;0</formula>
    </cfRule>
  </conditionalFormatting>
  <conditionalFormatting sqref="J11:J25">
    <cfRule type="expression" dxfId="31" priority="8">
      <formula>$H11&lt;0</formula>
    </cfRule>
  </conditionalFormatting>
  <conditionalFormatting sqref="J26">
    <cfRule type="expression" dxfId="30" priority="375">
      <formula>$H41&lt;0</formula>
    </cfRule>
  </conditionalFormatting>
  <dataValidations count="6">
    <dataValidation type="whole" errorStyle="warning" operator="greaterThanOrEqual" allowBlank="1" showInputMessage="1" showErrorMessage="1" error="小数点が発生する場合は、小数点を切り捨て、整数で入力してください。_x000a_例）189.1 → 189_x000a_　　　189.6 → 189" sqref="C11:C19 C26:C34" xr:uid="{5BDF145E-C7AC-4EBB-87B2-A29F20B284D7}">
      <formula1>-100000000000</formula1>
    </dataValidation>
    <dataValidation type="whole" allowBlank="1" showInputMessage="1" showErrorMessage="1" sqref="F11 F26" xr:uid="{37A0BF5D-3A74-4D1A-A3DA-5E61DC1B9834}">
      <formula1>1</formula1>
      <formula2>31</formula2>
    </dataValidation>
    <dataValidation allowBlank="1" showInputMessage="1" showErrorMessage="1" prompt="別シート「実績報告書（様式第10－1号）」の入力内容が自動で反映されます。" sqref="B3:I3" xr:uid="{4DE7E5E7-95E5-4AEB-A0EC-FEC24BD71DE1}"/>
    <dataValidation type="list" allowBlank="1" showInputMessage="1" showErrorMessage="1" sqref="D11:D41" xr:uid="{1EC71FC0-F444-4344-8D81-950BEA2CCF82}">
      <formula1>"28,29,30,31"</formula1>
    </dataValidation>
    <dataValidation type="whole" operator="greaterThanOrEqual" allowBlank="1" showInputMessage="1" showErrorMessage="1" sqref="C20:C25 C35:C41" xr:uid="{610598EF-4FF4-4BF2-A865-0A0A9245B517}">
      <formula1>1</formula1>
    </dataValidation>
    <dataValidation type="whole" allowBlank="1" showInputMessage="1" showErrorMessage="1" sqref="F12:F25 F27:F41" xr:uid="{EC0A7A59-7E53-49E5-B23F-4C77F354593F}">
      <formula1>1</formula1>
      <formula2>30</formula2>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E49B-3F08-4613-A50E-BA65CF20426B}">
  <sheetPr>
    <tabColor theme="7" tint="0.59999389629810485"/>
  </sheetPr>
  <dimension ref="A1:R64"/>
  <sheetViews>
    <sheetView showGridLines="0" view="pageBreakPreview" zoomScaleNormal="63" zoomScaleSheetLayoutView="100" workbookViewId="0">
      <selection activeCell="M3" sqref="M3"/>
    </sheetView>
  </sheetViews>
  <sheetFormatPr defaultColWidth="9" defaultRowHeight="15" x14ac:dyDescent="0.55000000000000004"/>
  <cols>
    <col min="1" max="1" width="2.5" style="31" customWidth="1"/>
    <col min="2" max="2" width="7.58203125" style="30" customWidth="1"/>
    <col min="3" max="4" width="5" style="30" customWidth="1"/>
    <col min="5" max="5" width="5.83203125" style="30" customWidth="1"/>
    <col min="6" max="6" width="5" style="30" customWidth="1"/>
    <col min="7" max="14" width="5.08203125" style="30" customWidth="1"/>
    <col min="15" max="15" width="4.83203125" style="30" customWidth="1"/>
    <col min="16" max="16" width="2.83203125" style="30" customWidth="1"/>
    <col min="17" max="17" width="0" style="30" hidden="1" customWidth="1"/>
    <col min="18" max="18" width="4" style="30" customWidth="1"/>
    <col min="19" max="16384" width="9" style="30"/>
  </cols>
  <sheetData>
    <row r="1" spans="1:18" x14ac:dyDescent="0.55000000000000004">
      <c r="A1" s="37" t="s">
        <v>299</v>
      </c>
      <c r="B1" s="38"/>
      <c r="C1" s="38"/>
      <c r="D1" s="38"/>
      <c r="E1" s="38"/>
      <c r="F1" s="38"/>
      <c r="G1" s="38"/>
      <c r="H1" s="38"/>
      <c r="I1" s="38"/>
      <c r="J1" s="38"/>
      <c r="K1" s="38"/>
      <c r="L1" s="38"/>
      <c r="M1" s="38"/>
      <c r="N1" s="38"/>
      <c r="O1" s="38"/>
      <c r="P1" s="38"/>
    </row>
    <row r="2" spans="1:18" ht="27" customHeight="1" x14ac:dyDescent="0.55000000000000004">
      <c r="A2" s="74"/>
      <c r="B2" s="74"/>
      <c r="C2" s="74"/>
      <c r="D2" s="74"/>
      <c r="E2" s="74"/>
      <c r="F2" s="74"/>
      <c r="G2" s="74"/>
      <c r="H2" s="74"/>
      <c r="I2" s="75" t="s">
        <v>300</v>
      </c>
      <c r="J2" s="76" t="str">
        <f>IF('実績報告書（様式第10-1号）'!AA14="　　　 ",0,IF('実績報告書（様式第10-1号）'!AA14="　１　",1,IF('実績報告書（様式第10-1号）'!AA14="　２　",2,IF('実績報告書（様式第10-1号）'!AA14="　３　",3,""))))</f>
        <v/>
      </c>
      <c r="K2" s="74" t="s">
        <v>265</v>
      </c>
      <c r="L2" s="74"/>
      <c r="M2" s="74"/>
      <c r="N2" s="74"/>
      <c r="O2" s="74"/>
      <c r="P2" s="74"/>
    </row>
    <row r="3" spans="1:18" ht="13.5" customHeight="1" x14ac:dyDescent="0.55000000000000004">
      <c r="A3" s="39"/>
      <c r="B3" s="40"/>
      <c r="C3" s="40"/>
      <c r="D3" s="40"/>
      <c r="E3" s="40"/>
      <c r="F3" s="40"/>
      <c r="G3" s="40"/>
      <c r="H3" s="40"/>
      <c r="I3" s="40"/>
      <c r="J3" s="40"/>
      <c r="K3" s="40"/>
      <c r="L3" s="40"/>
      <c r="M3" s="40"/>
      <c r="N3" s="40"/>
      <c r="O3" s="40"/>
      <c r="P3" s="40"/>
    </row>
    <row r="4" spans="1:18" ht="21.75" customHeight="1" x14ac:dyDescent="0.45">
      <c r="A4" s="41"/>
      <c r="B4" s="42" t="s">
        <v>219</v>
      </c>
      <c r="C4" s="38"/>
      <c r="D4" s="38"/>
      <c r="E4" s="38"/>
      <c r="F4" s="38"/>
      <c r="G4" s="38"/>
      <c r="H4" s="38"/>
      <c r="I4" s="38"/>
      <c r="J4" s="38"/>
      <c r="K4" s="38"/>
      <c r="L4" s="38"/>
      <c r="M4" s="38"/>
      <c r="N4" s="38"/>
      <c r="O4" s="38"/>
      <c r="P4" s="38"/>
    </row>
    <row r="5" spans="1:18" ht="37.5" customHeight="1" x14ac:dyDescent="0.55000000000000004">
      <c r="A5" s="41"/>
      <c r="B5" s="476">
        <f>'実績報告書（様式第10-1号）'!AF8</f>
        <v>0</v>
      </c>
      <c r="C5" s="477"/>
      <c r="D5" s="477"/>
      <c r="E5" s="477"/>
      <c r="F5" s="477"/>
      <c r="G5" s="477"/>
      <c r="H5" s="477"/>
      <c r="I5" s="477"/>
      <c r="J5" s="477"/>
      <c r="K5" s="477"/>
      <c r="L5" s="477"/>
      <c r="M5" s="477"/>
      <c r="N5" s="477"/>
      <c r="O5" s="478"/>
      <c r="P5" s="38"/>
    </row>
    <row r="6" spans="1:18" ht="12.75" customHeight="1" x14ac:dyDescent="0.55000000000000004">
      <c r="A6" s="41"/>
      <c r="B6" s="38"/>
      <c r="C6" s="38"/>
      <c r="D6" s="38"/>
      <c r="E6" s="38"/>
      <c r="F6" s="38"/>
      <c r="G6" s="38"/>
      <c r="H6" s="38"/>
      <c r="I6" s="38"/>
      <c r="J6" s="38"/>
      <c r="K6" s="38"/>
      <c r="L6" s="38"/>
      <c r="M6" s="38"/>
      <c r="N6" s="38"/>
      <c r="O6" s="38"/>
      <c r="P6" s="38"/>
    </row>
    <row r="7" spans="1:18" ht="19.5" customHeight="1" x14ac:dyDescent="0.55000000000000004">
      <c r="A7" s="41" t="s">
        <v>298</v>
      </c>
      <c r="B7" s="38"/>
      <c r="C7" s="38"/>
      <c r="D7" s="38"/>
      <c r="E7" s="38"/>
      <c r="F7" s="38"/>
      <c r="G7" s="38"/>
      <c r="H7" s="38"/>
      <c r="I7" s="38"/>
      <c r="J7" s="38"/>
      <c r="K7" s="38"/>
      <c r="L7" s="38"/>
      <c r="M7" s="38"/>
      <c r="N7" s="38"/>
      <c r="O7" s="38"/>
      <c r="P7" s="38"/>
    </row>
    <row r="8" spans="1:18" ht="36.65" customHeight="1" x14ac:dyDescent="0.55000000000000004">
      <c r="A8" s="41"/>
      <c r="B8" s="43" t="s">
        <v>186</v>
      </c>
      <c r="C8" s="44">
        <f>'実績報告書（様式第10-1号）'!F36</f>
        <v>0</v>
      </c>
      <c r="D8" s="45" t="s">
        <v>187</v>
      </c>
      <c r="E8" s="44">
        <f>'実績報告書（様式第10-1号）'!J36</f>
        <v>0</v>
      </c>
      <c r="F8" s="45" t="s">
        <v>188</v>
      </c>
      <c r="G8" s="44">
        <f>'実績報告書（様式第10-1号）'!N36</f>
        <v>0</v>
      </c>
      <c r="H8" s="482" t="s">
        <v>297</v>
      </c>
      <c r="I8" s="482"/>
      <c r="J8" s="44">
        <f>'実績報告書（様式第10-1号）'!X36</f>
        <v>0</v>
      </c>
      <c r="K8" s="45" t="s">
        <v>187</v>
      </c>
      <c r="L8" s="44">
        <f>'実績報告書（様式第10-1号）'!AB36</f>
        <v>0</v>
      </c>
      <c r="M8" s="45" t="s">
        <v>296</v>
      </c>
      <c r="N8" s="44">
        <f>'実績報告書（様式第10-1号）'!AF36</f>
        <v>0</v>
      </c>
      <c r="O8" s="46" t="s">
        <v>189</v>
      </c>
      <c r="P8" s="38"/>
    </row>
    <row r="9" spans="1:18" ht="15" customHeight="1" x14ac:dyDescent="0.55000000000000004">
      <c r="A9" s="41"/>
      <c r="B9" s="47"/>
      <c r="C9" s="47"/>
      <c r="D9" s="47"/>
      <c r="E9" s="47"/>
      <c r="F9" s="47"/>
      <c r="G9" s="47"/>
      <c r="H9" s="47"/>
      <c r="I9" s="47"/>
      <c r="J9" s="47"/>
      <c r="K9" s="47"/>
      <c r="L9" s="47"/>
      <c r="M9" s="38"/>
      <c r="N9" s="38"/>
      <c r="O9" s="38"/>
      <c r="P9" s="38"/>
    </row>
    <row r="10" spans="1:18" ht="19.5" customHeight="1" x14ac:dyDescent="0.55000000000000004">
      <c r="A10" s="41" t="s">
        <v>295</v>
      </c>
      <c r="B10" s="38"/>
      <c r="C10" s="38"/>
      <c r="D10" s="40"/>
      <c r="E10" s="40"/>
      <c r="F10" s="40"/>
      <c r="G10" s="40"/>
      <c r="H10" s="40"/>
      <c r="I10" s="40"/>
      <c r="J10" s="40"/>
      <c r="K10" s="40"/>
      <c r="L10" s="40"/>
      <c r="M10" s="38"/>
      <c r="N10" s="38"/>
      <c r="O10" s="38"/>
      <c r="P10" s="38"/>
    </row>
    <row r="11" spans="1:18" ht="19.5" customHeight="1" x14ac:dyDescent="0.55000000000000004">
      <c r="A11" s="41"/>
      <c r="B11" s="38" t="s">
        <v>294</v>
      </c>
      <c r="C11" s="38"/>
      <c r="D11" s="40"/>
      <c r="E11" s="40"/>
      <c r="F11" s="40"/>
      <c r="G11" s="40"/>
      <c r="H11" s="40"/>
      <c r="I11" s="40"/>
      <c r="J11" s="40"/>
      <c r="K11" s="40"/>
      <c r="L11" s="40"/>
      <c r="M11" s="38"/>
      <c r="N11" s="38"/>
      <c r="O11" s="38"/>
      <c r="P11" s="38"/>
    </row>
    <row r="12" spans="1:18" ht="28" customHeight="1" x14ac:dyDescent="0.55000000000000004">
      <c r="A12" s="41"/>
      <c r="B12" s="48"/>
      <c r="C12" s="49"/>
      <c r="D12" s="49"/>
      <c r="E12" s="49"/>
      <c r="F12" s="49"/>
      <c r="G12" s="34" t="str">
        <f>J2</f>
        <v/>
      </c>
      <c r="H12" s="485" t="s">
        <v>301</v>
      </c>
      <c r="I12" s="486"/>
      <c r="J12" s="479" t="str">
        <f>G12&amp;"年目　実績値"</f>
        <v>年目　実績値</v>
      </c>
      <c r="K12" s="480"/>
      <c r="L12" s="481"/>
      <c r="M12" s="479" t="str">
        <f>G12&amp;"年目　達成率（％）"</f>
        <v>年目　達成率（％）</v>
      </c>
      <c r="N12" s="480"/>
      <c r="O12" s="481"/>
      <c r="P12" s="38"/>
    </row>
    <row r="13" spans="1:18" ht="55.5" customHeight="1" x14ac:dyDescent="0.55000000000000004">
      <c r="A13" s="41"/>
      <c r="B13" s="52" t="s">
        <v>293</v>
      </c>
      <c r="C13" s="487"/>
      <c r="D13" s="488"/>
      <c r="E13" s="488"/>
      <c r="F13" s="489"/>
      <c r="G13" s="483"/>
      <c r="H13" s="484"/>
      <c r="I13" s="33"/>
      <c r="J13" s="483"/>
      <c r="K13" s="484"/>
      <c r="L13" s="33"/>
      <c r="M13" s="490" t="str">
        <f>IFERROR(ROUND(J13/G13*100,1),"")</f>
        <v/>
      </c>
      <c r="N13" s="482"/>
      <c r="O13" s="50" t="s">
        <v>290</v>
      </c>
      <c r="P13" s="38"/>
    </row>
    <row r="14" spans="1:18" ht="55.5" customHeight="1" x14ac:dyDescent="0.55000000000000004">
      <c r="A14" s="41"/>
      <c r="B14" s="52" t="s">
        <v>292</v>
      </c>
      <c r="C14" s="487"/>
      <c r="D14" s="488"/>
      <c r="E14" s="488"/>
      <c r="F14" s="489"/>
      <c r="G14" s="483"/>
      <c r="H14" s="484"/>
      <c r="I14" s="33"/>
      <c r="J14" s="483"/>
      <c r="K14" s="484"/>
      <c r="L14" s="33"/>
      <c r="M14" s="490" t="str">
        <f>IFERROR(ROUND(J14/G14*100,1),"")</f>
        <v/>
      </c>
      <c r="N14" s="482"/>
      <c r="O14" s="50" t="s">
        <v>290</v>
      </c>
      <c r="P14" s="38"/>
    </row>
    <row r="15" spans="1:18" ht="55.5" customHeight="1" x14ac:dyDescent="0.55000000000000004">
      <c r="A15" s="41"/>
      <c r="B15" s="53" t="s">
        <v>291</v>
      </c>
      <c r="C15" s="487"/>
      <c r="D15" s="488"/>
      <c r="E15" s="488"/>
      <c r="F15" s="489"/>
      <c r="G15" s="483"/>
      <c r="H15" s="484"/>
      <c r="I15" s="33"/>
      <c r="J15" s="483"/>
      <c r="K15" s="484"/>
      <c r="L15" s="33"/>
      <c r="M15" s="490" t="str">
        <f>IFERROR(ROUND(J15/G15*100,1),"")</f>
        <v/>
      </c>
      <c r="N15" s="482"/>
      <c r="O15" s="51" t="s">
        <v>290</v>
      </c>
      <c r="P15" s="38"/>
      <c r="R15" s="32"/>
    </row>
    <row r="16" spans="1:18" ht="14.15" customHeight="1" x14ac:dyDescent="0.55000000000000004">
      <c r="A16" s="41"/>
      <c r="B16" s="38"/>
      <c r="C16" s="47"/>
      <c r="D16" s="38"/>
      <c r="E16" s="38"/>
      <c r="F16" s="38"/>
      <c r="G16" s="38"/>
      <c r="H16" s="38"/>
      <c r="I16" s="38"/>
      <c r="J16" s="38"/>
      <c r="K16" s="54"/>
      <c r="L16" s="38"/>
      <c r="M16" s="38"/>
      <c r="N16" s="54"/>
      <c r="O16" s="38"/>
      <c r="P16" s="38"/>
    </row>
    <row r="17" spans="1:17" ht="20.149999999999999" customHeight="1" x14ac:dyDescent="0.55000000000000004">
      <c r="A17" s="41"/>
      <c r="B17" s="38" t="s">
        <v>289</v>
      </c>
      <c r="C17" s="47"/>
      <c r="D17" s="38"/>
      <c r="E17" s="38"/>
      <c r="F17" s="38"/>
      <c r="G17" s="38"/>
      <c r="H17" s="38"/>
      <c r="I17" s="38"/>
      <c r="J17" s="38"/>
      <c r="K17" s="54"/>
      <c r="L17" s="38"/>
      <c r="M17" s="38"/>
      <c r="N17" s="54"/>
      <c r="O17" s="38"/>
      <c r="P17" s="38"/>
    </row>
    <row r="18" spans="1:17" ht="64.5" customHeight="1" x14ac:dyDescent="0.55000000000000004">
      <c r="A18" s="41"/>
      <c r="B18" s="499"/>
      <c r="C18" s="500"/>
      <c r="D18" s="500"/>
      <c r="E18" s="500"/>
      <c r="F18" s="500"/>
      <c r="G18" s="500"/>
      <c r="H18" s="500"/>
      <c r="I18" s="500"/>
      <c r="J18" s="500"/>
      <c r="K18" s="500"/>
      <c r="L18" s="500"/>
      <c r="M18" s="500"/>
      <c r="N18" s="500"/>
      <c r="O18" s="501"/>
      <c r="P18" s="38"/>
    </row>
    <row r="19" spans="1:17" ht="20.149999999999999" customHeight="1" x14ac:dyDescent="0.55000000000000004">
      <c r="A19" s="41"/>
      <c r="B19" s="38" t="s">
        <v>288</v>
      </c>
      <c r="C19" s="55"/>
      <c r="D19" s="55"/>
      <c r="E19" s="55"/>
      <c r="F19" s="55"/>
      <c r="G19" s="55"/>
      <c r="H19" s="55"/>
      <c r="I19" s="55"/>
      <c r="J19" s="55"/>
      <c r="K19" s="55"/>
      <c r="L19" s="55"/>
      <c r="M19" s="55"/>
      <c r="N19" s="55"/>
      <c r="O19" s="55"/>
      <c r="P19" s="38"/>
    </row>
    <row r="20" spans="1:17" ht="63" customHeight="1" x14ac:dyDescent="0.55000000000000004">
      <c r="A20" s="41"/>
      <c r="B20" s="499"/>
      <c r="C20" s="500"/>
      <c r="D20" s="500"/>
      <c r="E20" s="500"/>
      <c r="F20" s="500"/>
      <c r="G20" s="500"/>
      <c r="H20" s="500"/>
      <c r="I20" s="500"/>
      <c r="J20" s="500"/>
      <c r="K20" s="500"/>
      <c r="L20" s="500"/>
      <c r="M20" s="500"/>
      <c r="N20" s="500"/>
      <c r="O20" s="501"/>
      <c r="P20" s="38"/>
    </row>
    <row r="21" spans="1:17" ht="12.75" customHeight="1" x14ac:dyDescent="0.55000000000000004">
      <c r="A21" s="41"/>
      <c r="B21" s="38"/>
      <c r="C21" s="38"/>
      <c r="D21" s="38"/>
      <c r="E21" s="38"/>
      <c r="F21" s="38"/>
      <c r="G21" s="38"/>
      <c r="H21" s="38"/>
      <c r="I21" s="38"/>
      <c r="J21" s="38"/>
      <c r="K21" s="38"/>
      <c r="L21" s="38"/>
      <c r="M21" s="38"/>
      <c r="N21" s="38"/>
      <c r="O21" s="38"/>
      <c r="P21" s="38"/>
    </row>
    <row r="22" spans="1:17" ht="16.5" customHeight="1" x14ac:dyDescent="0.55000000000000004">
      <c r="A22" s="41" t="s">
        <v>287</v>
      </c>
      <c r="B22" s="38"/>
      <c r="C22" s="38"/>
      <c r="D22" s="38"/>
      <c r="E22" s="38"/>
      <c r="F22" s="38"/>
      <c r="G22" s="38"/>
      <c r="H22" s="38"/>
      <c r="I22" s="38"/>
      <c r="J22" s="38"/>
      <c r="K22" s="38"/>
      <c r="L22" s="38"/>
      <c r="M22" s="38"/>
      <c r="N22" s="38"/>
      <c r="O22" s="38"/>
      <c r="P22" s="38"/>
    </row>
    <row r="23" spans="1:17" ht="45.75" customHeight="1" x14ac:dyDescent="0.55000000000000004">
      <c r="A23" s="41"/>
      <c r="B23" s="502" t="s">
        <v>286</v>
      </c>
      <c r="C23" s="502"/>
      <c r="D23" s="502"/>
      <c r="E23" s="502"/>
      <c r="F23" s="502"/>
      <c r="G23" s="502"/>
      <c r="H23" s="502"/>
      <c r="I23" s="502"/>
      <c r="J23" s="502"/>
      <c r="K23" s="502"/>
      <c r="L23" s="502"/>
      <c r="M23" s="502"/>
      <c r="N23" s="502"/>
      <c r="O23" s="502"/>
      <c r="P23" s="38"/>
    </row>
    <row r="24" spans="1:17" ht="9" customHeight="1" x14ac:dyDescent="0.55000000000000004">
      <c r="A24" s="41"/>
      <c r="B24" s="38"/>
      <c r="C24" s="47"/>
      <c r="D24" s="47"/>
      <c r="E24" s="47"/>
      <c r="F24" s="47"/>
      <c r="G24" s="47"/>
      <c r="H24" s="47"/>
      <c r="I24" s="47"/>
      <c r="J24" s="56"/>
      <c r="K24" s="47"/>
      <c r="L24" s="47"/>
      <c r="M24" s="47"/>
      <c r="N24" s="47"/>
      <c r="O24" s="47"/>
      <c r="P24" s="38"/>
    </row>
    <row r="25" spans="1:17" ht="16.5" customHeight="1" x14ac:dyDescent="0.55000000000000004">
      <c r="A25" s="41"/>
      <c r="B25" s="38" t="s">
        <v>285</v>
      </c>
      <c r="C25" s="47"/>
      <c r="D25" s="47"/>
      <c r="E25" s="47"/>
      <c r="F25" s="47"/>
      <c r="G25" s="47"/>
      <c r="H25" s="47"/>
      <c r="I25" s="47"/>
      <c r="J25" s="56"/>
      <c r="K25" s="47"/>
      <c r="L25" s="47"/>
      <c r="M25" s="47"/>
      <c r="N25" s="47"/>
      <c r="O25" s="47"/>
      <c r="P25" s="38"/>
    </row>
    <row r="26" spans="1:17" ht="34.5" customHeight="1" x14ac:dyDescent="0.55000000000000004">
      <c r="A26" s="41"/>
      <c r="B26" s="503" t="s">
        <v>284</v>
      </c>
      <c r="C26" s="504"/>
      <c r="D26" s="505"/>
      <c r="E26" s="512"/>
      <c r="F26" s="513"/>
      <c r="G26" s="513"/>
      <c r="H26" s="513"/>
      <c r="I26" s="513"/>
      <c r="J26" s="513"/>
      <c r="K26" s="513"/>
      <c r="L26" s="513"/>
      <c r="M26" s="513"/>
      <c r="N26" s="513"/>
      <c r="O26" s="514"/>
      <c r="P26" s="38"/>
    </row>
    <row r="27" spans="1:17" ht="48" customHeight="1" x14ac:dyDescent="0.55000000000000004">
      <c r="A27" s="41"/>
      <c r="B27" s="506"/>
      <c r="C27" s="507"/>
      <c r="D27" s="508"/>
      <c r="E27" s="515"/>
      <c r="F27" s="516"/>
      <c r="G27" s="516"/>
      <c r="H27" s="516"/>
      <c r="I27" s="516"/>
      <c r="J27" s="516"/>
      <c r="K27" s="516"/>
      <c r="L27" s="516"/>
      <c r="M27" s="516"/>
      <c r="N27" s="516"/>
      <c r="O27" s="517"/>
      <c r="P27" s="38"/>
    </row>
    <row r="28" spans="1:17" ht="48" customHeight="1" x14ac:dyDescent="0.55000000000000004">
      <c r="A28" s="41"/>
      <c r="B28" s="506"/>
      <c r="C28" s="507"/>
      <c r="D28" s="508"/>
      <c r="E28" s="515"/>
      <c r="F28" s="516"/>
      <c r="G28" s="516"/>
      <c r="H28" s="516"/>
      <c r="I28" s="516"/>
      <c r="J28" s="516"/>
      <c r="K28" s="516"/>
      <c r="L28" s="516"/>
      <c r="M28" s="516"/>
      <c r="N28" s="516"/>
      <c r="O28" s="517"/>
      <c r="P28" s="38"/>
    </row>
    <row r="29" spans="1:17" ht="69.75" customHeight="1" x14ac:dyDescent="0.55000000000000004">
      <c r="A29" s="41"/>
      <c r="B29" s="506"/>
      <c r="C29" s="507"/>
      <c r="D29" s="508"/>
      <c r="E29" s="515"/>
      <c r="F29" s="516"/>
      <c r="G29" s="516"/>
      <c r="H29" s="516"/>
      <c r="I29" s="516"/>
      <c r="J29" s="516"/>
      <c r="K29" s="516"/>
      <c r="L29" s="516"/>
      <c r="M29" s="516"/>
      <c r="N29" s="516"/>
      <c r="O29" s="517"/>
      <c r="P29" s="38"/>
    </row>
    <row r="30" spans="1:17" ht="29.25" customHeight="1" x14ac:dyDescent="0.55000000000000004">
      <c r="A30" s="41"/>
      <c r="B30" s="509"/>
      <c r="C30" s="510"/>
      <c r="D30" s="511"/>
      <c r="E30" s="518"/>
      <c r="F30" s="519"/>
      <c r="G30" s="519"/>
      <c r="H30" s="519"/>
      <c r="I30" s="519"/>
      <c r="J30" s="519"/>
      <c r="K30" s="519"/>
      <c r="L30" s="519"/>
      <c r="M30" s="519"/>
      <c r="N30" s="519"/>
      <c r="O30" s="520"/>
      <c r="P30" s="38"/>
    </row>
    <row r="31" spans="1:17" ht="35.25" customHeight="1" x14ac:dyDescent="0.55000000000000004">
      <c r="A31" s="41"/>
      <c r="B31" s="494" t="s">
        <v>276</v>
      </c>
      <c r="C31" s="495"/>
      <c r="D31" s="78"/>
      <c r="E31" s="496" t="s">
        <v>283</v>
      </c>
      <c r="F31" s="497"/>
      <c r="G31" s="497"/>
      <c r="H31" s="497"/>
      <c r="I31" s="497"/>
      <c r="J31" s="497"/>
      <c r="K31" s="497"/>
      <c r="L31" s="497"/>
      <c r="M31" s="497"/>
      <c r="N31" s="497"/>
      <c r="O31" s="498"/>
      <c r="P31" s="38"/>
      <c r="Q31" s="30" t="b">
        <f>'実績報告書（様式第10-1号）'!B22</f>
        <v>0</v>
      </c>
    </row>
    <row r="32" spans="1:17" ht="18" customHeight="1" x14ac:dyDescent="0.55000000000000004">
      <c r="A32" s="41"/>
      <c r="B32" s="58" t="s">
        <v>274</v>
      </c>
      <c r="C32" s="59"/>
      <c r="D32" s="60"/>
      <c r="E32" s="512"/>
      <c r="F32" s="513"/>
      <c r="G32" s="513"/>
      <c r="H32" s="513"/>
      <c r="I32" s="513"/>
      <c r="J32" s="513"/>
      <c r="K32" s="513"/>
      <c r="L32" s="513"/>
      <c r="M32" s="513"/>
      <c r="N32" s="513"/>
      <c r="O32" s="514"/>
      <c r="P32" s="38"/>
    </row>
    <row r="33" spans="1:17" ht="109.5" customHeight="1" x14ac:dyDescent="0.55000000000000004">
      <c r="A33" s="41"/>
      <c r="B33" s="521" t="s">
        <v>273</v>
      </c>
      <c r="C33" s="522"/>
      <c r="D33" s="523"/>
      <c r="E33" s="515"/>
      <c r="F33" s="516"/>
      <c r="G33" s="516"/>
      <c r="H33" s="516"/>
      <c r="I33" s="516"/>
      <c r="J33" s="516"/>
      <c r="K33" s="516"/>
      <c r="L33" s="516"/>
      <c r="M33" s="516"/>
      <c r="N33" s="516"/>
      <c r="O33" s="517"/>
      <c r="P33" s="38"/>
    </row>
    <row r="34" spans="1:17" ht="17.25" customHeight="1" x14ac:dyDescent="0.55000000000000004">
      <c r="A34" s="41"/>
      <c r="B34" s="61" t="s">
        <v>272</v>
      </c>
      <c r="C34" s="62"/>
      <c r="D34" s="63"/>
      <c r="E34" s="512"/>
      <c r="F34" s="513"/>
      <c r="G34" s="513"/>
      <c r="H34" s="513"/>
      <c r="I34" s="513"/>
      <c r="J34" s="513"/>
      <c r="K34" s="513"/>
      <c r="L34" s="513"/>
      <c r="M34" s="513"/>
      <c r="N34" s="513"/>
      <c r="O34" s="514"/>
      <c r="P34" s="38"/>
    </row>
    <row r="35" spans="1:17" ht="110.25" customHeight="1" x14ac:dyDescent="0.55000000000000004">
      <c r="A35" s="41"/>
      <c r="B35" s="491" t="s">
        <v>271</v>
      </c>
      <c r="C35" s="492"/>
      <c r="D35" s="493"/>
      <c r="E35" s="524"/>
      <c r="F35" s="525"/>
      <c r="G35" s="525"/>
      <c r="H35" s="525"/>
      <c r="I35" s="525"/>
      <c r="J35" s="525"/>
      <c r="K35" s="525"/>
      <c r="L35" s="525"/>
      <c r="M35" s="525"/>
      <c r="N35" s="525"/>
      <c r="O35" s="526"/>
      <c r="P35" s="38"/>
    </row>
    <row r="36" spans="1:17" ht="17.25" customHeight="1" x14ac:dyDescent="0.55000000000000004">
      <c r="A36" s="41"/>
      <c r="B36" s="503" t="s">
        <v>270</v>
      </c>
      <c r="C36" s="527"/>
      <c r="D36" s="528"/>
      <c r="E36" s="512"/>
      <c r="F36" s="513"/>
      <c r="G36" s="513"/>
      <c r="H36" s="513"/>
      <c r="I36" s="513"/>
      <c r="J36" s="513"/>
      <c r="K36" s="513"/>
      <c r="L36" s="513"/>
      <c r="M36" s="513"/>
      <c r="N36" s="513"/>
      <c r="O36" s="514"/>
      <c r="P36" s="38"/>
    </row>
    <row r="37" spans="1:17" ht="75.75" customHeight="1" x14ac:dyDescent="0.55000000000000004">
      <c r="A37" s="41"/>
      <c r="B37" s="491" t="s">
        <v>269</v>
      </c>
      <c r="C37" s="492"/>
      <c r="D37" s="493"/>
      <c r="E37" s="532"/>
      <c r="F37" s="533"/>
      <c r="G37" s="533"/>
      <c r="H37" s="533"/>
      <c r="I37" s="533"/>
      <c r="J37" s="533"/>
      <c r="K37" s="533"/>
      <c r="L37" s="533"/>
      <c r="M37" s="533"/>
      <c r="N37" s="533"/>
      <c r="O37" s="534"/>
      <c r="P37" s="38"/>
    </row>
    <row r="38" spans="1:17" ht="7.5" customHeight="1" x14ac:dyDescent="0.55000000000000004">
      <c r="A38" s="41"/>
      <c r="B38" s="38"/>
      <c r="C38" s="38"/>
      <c r="D38" s="38"/>
      <c r="E38" s="38"/>
      <c r="F38" s="38"/>
      <c r="G38" s="38"/>
      <c r="H38" s="38"/>
      <c r="I38" s="38"/>
      <c r="J38" s="38"/>
      <c r="K38" s="38"/>
      <c r="L38" s="38"/>
      <c r="M38" s="38"/>
      <c r="N38" s="38"/>
      <c r="O38" s="38"/>
      <c r="P38" s="38"/>
    </row>
    <row r="39" spans="1:17" ht="16.5" customHeight="1" x14ac:dyDescent="0.55000000000000004">
      <c r="A39" s="41"/>
      <c r="B39" s="38" t="s">
        <v>282</v>
      </c>
      <c r="C39" s="47"/>
      <c r="D39" s="47"/>
      <c r="E39" s="47"/>
      <c r="F39" s="47"/>
      <c r="G39" s="47"/>
      <c r="H39" s="47"/>
      <c r="I39" s="47"/>
      <c r="J39" s="56"/>
      <c r="K39" s="47"/>
      <c r="L39" s="47"/>
      <c r="M39" s="47"/>
      <c r="N39" s="47"/>
      <c r="O39" s="47"/>
      <c r="P39" s="38"/>
    </row>
    <row r="40" spans="1:17" ht="18.75" customHeight="1" x14ac:dyDescent="0.55000000000000004">
      <c r="A40" s="41"/>
      <c r="B40" s="503" t="s">
        <v>281</v>
      </c>
      <c r="C40" s="527"/>
      <c r="D40" s="528"/>
      <c r="E40" s="512"/>
      <c r="F40" s="513"/>
      <c r="G40" s="513"/>
      <c r="H40" s="513"/>
      <c r="I40" s="513"/>
      <c r="J40" s="513"/>
      <c r="K40" s="513"/>
      <c r="L40" s="513"/>
      <c r="M40" s="513"/>
      <c r="N40" s="513"/>
      <c r="O40" s="514"/>
      <c r="P40" s="38"/>
    </row>
    <row r="41" spans="1:17" ht="76.5" customHeight="1" x14ac:dyDescent="0.55000000000000004">
      <c r="A41" s="41"/>
      <c r="B41" s="548"/>
      <c r="C41" s="549"/>
      <c r="D41" s="550"/>
      <c r="E41" s="515"/>
      <c r="F41" s="516"/>
      <c r="G41" s="516"/>
      <c r="H41" s="516"/>
      <c r="I41" s="516"/>
      <c r="J41" s="516"/>
      <c r="K41" s="516"/>
      <c r="L41" s="516"/>
      <c r="M41" s="516"/>
      <c r="N41" s="516"/>
      <c r="O41" s="517"/>
      <c r="P41" s="38"/>
    </row>
    <row r="42" spans="1:17" ht="85.5" customHeight="1" x14ac:dyDescent="0.55000000000000004">
      <c r="A42" s="41"/>
      <c r="B42" s="548"/>
      <c r="C42" s="549"/>
      <c r="D42" s="550"/>
      <c r="E42" s="515"/>
      <c r="F42" s="516"/>
      <c r="G42" s="516"/>
      <c r="H42" s="516"/>
      <c r="I42" s="516"/>
      <c r="J42" s="516"/>
      <c r="K42" s="516"/>
      <c r="L42" s="516"/>
      <c r="M42" s="516"/>
      <c r="N42" s="516"/>
      <c r="O42" s="517"/>
      <c r="P42" s="38"/>
    </row>
    <row r="43" spans="1:17" ht="69.75" customHeight="1" x14ac:dyDescent="0.55000000000000004">
      <c r="A43" s="41"/>
      <c r="B43" s="551"/>
      <c r="C43" s="552"/>
      <c r="D43" s="553"/>
      <c r="E43" s="518"/>
      <c r="F43" s="519"/>
      <c r="G43" s="519"/>
      <c r="H43" s="519"/>
      <c r="I43" s="519"/>
      <c r="J43" s="519"/>
      <c r="K43" s="519"/>
      <c r="L43" s="519"/>
      <c r="M43" s="519"/>
      <c r="N43" s="519"/>
      <c r="O43" s="520"/>
      <c r="P43" s="38"/>
    </row>
    <row r="44" spans="1:17" ht="43.5" customHeight="1" x14ac:dyDescent="0.55000000000000004">
      <c r="A44" s="41"/>
      <c r="B44" s="543" t="s">
        <v>276</v>
      </c>
      <c r="C44" s="544"/>
      <c r="D44" s="57"/>
      <c r="E44" s="496" t="s">
        <v>280</v>
      </c>
      <c r="F44" s="497"/>
      <c r="G44" s="497"/>
      <c r="H44" s="497"/>
      <c r="I44" s="497"/>
      <c r="J44" s="497"/>
      <c r="K44" s="497"/>
      <c r="L44" s="497"/>
      <c r="M44" s="497"/>
      <c r="N44" s="497"/>
      <c r="O44" s="498"/>
      <c r="P44" s="38"/>
      <c r="Q44" s="30" t="b">
        <f>'実績報告書（様式第10-1号）'!C22</f>
        <v>0</v>
      </c>
    </row>
    <row r="45" spans="1:17" ht="18" customHeight="1" x14ac:dyDescent="0.55000000000000004">
      <c r="A45" s="41"/>
      <c r="B45" s="545" t="s">
        <v>274</v>
      </c>
      <c r="C45" s="546"/>
      <c r="D45" s="547"/>
      <c r="E45" s="512"/>
      <c r="F45" s="513"/>
      <c r="G45" s="513"/>
      <c r="H45" s="513"/>
      <c r="I45" s="513"/>
      <c r="J45" s="513"/>
      <c r="K45" s="513"/>
      <c r="L45" s="513"/>
      <c r="M45" s="513"/>
      <c r="N45" s="513"/>
      <c r="O45" s="514"/>
      <c r="P45" s="38"/>
    </row>
    <row r="46" spans="1:17" ht="109.5" customHeight="1" x14ac:dyDescent="0.55000000000000004">
      <c r="A46" s="41"/>
      <c r="B46" s="491" t="s">
        <v>279</v>
      </c>
      <c r="C46" s="492"/>
      <c r="D46" s="493"/>
      <c r="E46" s="529"/>
      <c r="F46" s="530"/>
      <c r="G46" s="530"/>
      <c r="H46" s="530"/>
      <c r="I46" s="530"/>
      <c r="J46" s="530"/>
      <c r="K46" s="530"/>
      <c r="L46" s="530"/>
      <c r="M46" s="530"/>
      <c r="N46" s="530"/>
      <c r="O46" s="531"/>
      <c r="P46" s="38"/>
    </row>
    <row r="47" spans="1:17" ht="17.25" customHeight="1" x14ac:dyDescent="0.55000000000000004">
      <c r="A47" s="41"/>
      <c r="B47" s="61" t="s">
        <v>272</v>
      </c>
      <c r="C47" s="62"/>
      <c r="D47" s="63"/>
      <c r="E47" s="512"/>
      <c r="F47" s="513"/>
      <c r="G47" s="513"/>
      <c r="H47" s="513"/>
      <c r="I47" s="513"/>
      <c r="J47" s="513"/>
      <c r="K47" s="513"/>
      <c r="L47" s="513"/>
      <c r="M47" s="513"/>
      <c r="N47" s="513"/>
      <c r="O47" s="514"/>
      <c r="P47" s="38"/>
    </row>
    <row r="48" spans="1:17" ht="102" customHeight="1" x14ac:dyDescent="0.55000000000000004">
      <c r="A48" s="41"/>
      <c r="B48" s="491" t="s">
        <v>271</v>
      </c>
      <c r="C48" s="492"/>
      <c r="D48" s="493"/>
      <c r="E48" s="532"/>
      <c r="F48" s="533"/>
      <c r="G48" s="533"/>
      <c r="H48" s="533"/>
      <c r="I48" s="533"/>
      <c r="J48" s="533"/>
      <c r="K48" s="533"/>
      <c r="L48" s="533"/>
      <c r="M48" s="533"/>
      <c r="N48" s="533"/>
      <c r="O48" s="534"/>
      <c r="P48" s="38"/>
    </row>
    <row r="49" spans="1:17" ht="17.25" customHeight="1" x14ac:dyDescent="0.55000000000000004">
      <c r="A49" s="41"/>
      <c r="B49" s="503" t="s">
        <v>270</v>
      </c>
      <c r="C49" s="527"/>
      <c r="D49" s="528"/>
      <c r="E49" s="512"/>
      <c r="F49" s="513"/>
      <c r="G49" s="513"/>
      <c r="H49" s="513"/>
      <c r="I49" s="513"/>
      <c r="J49" s="513"/>
      <c r="K49" s="513"/>
      <c r="L49" s="513"/>
      <c r="M49" s="513"/>
      <c r="N49" s="513"/>
      <c r="O49" s="514"/>
      <c r="P49" s="38"/>
    </row>
    <row r="50" spans="1:17" ht="85.5" customHeight="1" x14ac:dyDescent="0.55000000000000004">
      <c r="A50" s="41"/>
      <c r="B50" s="491" t="s">
        <v>269</v>
      </c>
      <c r="C50" s="492"/>
      <c r="D50" s="493"/>
      <c r="E50" s="524"/>
      <c r="F50" s="525"/>
      <c r="G50" s="525"/>
      <c r="H50" s="525"/>
      <c r="I50" s="525"/>
      <c r="J50" s="525"/>
      <c r="K50" s="525"/>
      <c r="L50" s="525"/>
      <c r="M50" s="525"/>
      <c r="N50" s="525"/>
      <c r="O50" s="526"/>
      <c r="P50" s="38"/>
    </row>
    <row r="51" spans="1:17" ht="6.75" customHeight="1" x14ac:dyDescent="0.55000000000000004">
      <c r="A51" s="41"/>
      <c r="B51" s="38"/>
      <c r="C51" s="38"/>
      <c r="D51" s="38"/>
      <c r="E51" s="38"/>
      <c r="F51" s="38"/>
      <c r="G51" s="38"/>
      <c r="H51" s="38"/>
      <c r="I51" s="38"/>
      <c r="J51" s="38"/>
      <c r="K51" s="38"/>
      <c r="L51" s="38"/>
      <c r="M51" s="38"/>
      <c r="N51" s="38"/>
      <c r="O51" s="38"/>
      <c r="P51" s="38"/>
    </row>
    <row r="52" spans="1:17" ht="16.5" customHeight="1" x14ac:dyDescent="0.55000000000000004">
      <c r="A52" s="41"/>
      <c r="B52" s="38" t="s">
        <v>278</v>
      </c>
      <c r="C52" s="47"/>
      <c r="D52" s="47"/>
      <c r="E52" s="47"/>
      <c r="F52" s="47"/>
      <c r="G52" s="47"/>
      <c r="H52" s="47"/>
      <c r="I52" s="47"/>
      <c r="J52" s="56"/>
      <c r="K52" s="47"/>
      <c r="L52" s="47"/>
      <c r="M52" s="47"/>
      <c r="N52" s="47"/>
      <c r="O52" s="47"/>
      <c r="P52" s="38"/>
    </row>
    <row r="53" spans="1:17" ht="36.75" customHeight="1" x14ac:dyDescent="0.55000000000000004">
      <c r="A53" s="41"/>
      <c r="B53" s="503" t="s">
        <v>277</v>
      </c>
      <c r="C53" s="535"/>
      <c r="D53" s="536"/>
      <c r="E53" s="512"/>
      <c r="F53" s="513"/>
      <c r="G53" s="513"/>
      <c r="H53" s="513"/>
      <c r="I53" s="513"/>
      <c r="J53" s="513"/>
      <c r="K53" s="513"/>
      <c r="L53" s="513"/>
      <c r="M53" s="513"/>
      <c r="N53" s="513"/>
      <c r="O53" s="514"/>
      <c r="P53" s="38"/>
    </row>
    <row r="54" spans="1:17" ht="98.25" customHeight="1" x14ac:dyDescent="0.55000000000000004">
      <c r="A54" s="41"/>
      <c r="B54" s="537"/>
      <c r="C54" s="538"/>
      <c r="D54" s="539"/>
      <c r="E54" s="515"/>
      <c r="F54" s="516"/>
      <c r="G54" s="516"/>
      <c r="H54" s="516"/>
      <c r="I54" s="516"/>
      <c r="J54" s="516"/>
      <c r="K54" s="516"/>
      <c r="L54" s="516"/>
      <c r="M54" s="516"/>
      <c r="N54" s="516"/>
      <c r="O54" s="517"/>
      <c r="P54" s="38"/>
    </row>
    <row r="55" spans="1:17" ht="82.5" customHeight="1" x14ac:dyDescent="0.55000000000000004">
      <c r="A55" s="41"/>
      <c r="B55" s="537"/>
      <c r="C55" s="538"/>
      <c r="D55" s="539"/>
      <c r="E55" s="515"/>
      <c r="F55" s="516"/>
      <c r="G55" s="516"/>
      <c r="H55" s="516"/>
      <c r="I55" s="516"/>
      <c r="J55" s="516"/>
      <c r="K55" s="516"/>
      <c r="L55" s="516"/>
      <c r="M55" s="516"/>
      <c r="N55" s="516"/>
      <c r="O55" s="517"/>
      <c r="P55" s="38"/>
    </row>
    <row r="56" spans="1:17" ht="81.75" customHeight="1" x14ac:dyDescent="0.55000000000000004">
      <c r="A56" s="41"/>
      <c r="B56" s="540"/>
      <c r="C56" s="541"/>
      <c r="D56" s="542"/>
      <c r="E56" s="518"/>
      <c r="F56" s="519"/>
      <c r="G56" s="519"/>
      <c r="H56" s="519"/>
      <c r="I56" s="519"/>
      <c r="J56" s="519"/>
      <c r="K56" s="519"/>
      <c r="L56" s="519"/>
      <c r="M56" s="519"/>
      <c r="N56" s="519"/>
      <c r="O56" s="520"/>
      <c r="P56" s="38"/>
    </row>
    <row r="57" spans="1:17" ht="43.5" customHeight="1" x14ac:dyDescent="0.55000000000000004">
      <c r="A57" s="41"/>
      <c r="B57" s="543" t="s">
        <v>276</v>
      </c>
      <c r="C57" s="544"/>
      <c r="D57" s="57"/>
      <c r="E57" s="496" t="s">
        <v>275</v>
      </c>
      <c r="F57" s="497"/>
      <c r="G57" s="497"/>
      <c r="H57" s="497"/>
      <c r="I57" s="497"/>
      <c r="J57" s="497"/>
      <c r="K57" s="497"/>
      <c r="L57" s="497"/>
      <c r="M57" s="497"/>
      <c r="N57" s="497"/>
      <c r="O57" s="498"/>
      <c r="P57" s="38"/>
      <c r="Q57" s="30" t="b">
        <f>'実績報告書（様式第10-1号）'!D22</f>
        <v>0</v>
      </c>
    </row>
    <row r="58" spans="1:17" ht="18" customHeight="1" x14ac:dyDescent="0.55000000000000004">
      <c r="A58" s="41"/>
      <c r="B58" s="58" t="s">
        <v>274</v>
      </c>
      <c r="C58" s="59"/>
      <c r="D58" s="60"/>
      <c r="E58" s="512"/>
      <c r="F58" s="513"/>
      <c r="G58" s="513"/>
      <c r="H58" s="513"/>
      <c r="I58" s="513"/>
      <c r="J58" s="513"/>
      <c r="K58" s="513"/>
      <c r="L58" s="513"/>
      <c r="M58" s="513"/>
      <c r="N58" s="513"/>
      <c r="O58" s="514"/>
      <c r="P58" s="38"/>
    </row>
    <row r="59" spans="1:17" ht="110.25" customHeight="1" x14ac:dyDescent="0.55000000000000004">
      <c r="A59" s="41"/>
      <c r="B59" s="491" t="s">
        <v>273</v>
      </c>
      <c r="C59" s="492"/>
      <c r="D59" s="493"/>
      <c r="E59" s="529"/>
      <c r="F59" s="530"/>
      <c r="G59" s="530"/>
      <c r="H59" s="530"/>
      <c r="I59" s="530"/>
      <c r="J59" s="530"/>
      <c r="K59" s="530"/>
      <c r="L59" s="530"/>
      <c r="M59" s="530"/>
      <c r="N59" s="530"/>
      <c r="O59" s="531"/>
      <c r="P59" s="38"/>
    </row>
    <row r="60" spans="1:17" ht="17.25" customHeight="1" x14ac:dyDescent="0.55000000000000004">
      <c r="A60" s="41"/>
      <c r="B60" s="61" t="s">
        <v>272</v>
      </c>
      <c r="C60" s="62"/>
      <c r="D60" s="63"/>
      <c r="E60" s="512"/>
      <c r="F60" s="513"/>
      <c r="G60" s="513"/>
      <c r="H60" s="513"/>
      <c r="I60" s="513"/>
      <c r="J60" s="513"/>
      <c r="K60" s="513"/>
      <c r="L60" s="513"/>
      <c r="M60" s="513"/>
      <c r="N60" s="513"/>
      <c r="O60" s="514"/>
      <c r="P60" s="38"/>
    </row>
    <row r="61" spans="1:17" ht="108.75" customHeight="1" x14ac:dyDescent="0.55000000000000004">
      <c r="A61" s="41"/>
      <c r="B61" s="491" t="s">
        <v>271</v>
      </c>
      <c r="C61" s="492"/>
      <c r="D61" s="493"/>
      <c r="E61" s="529"/>
      <c r="F61" s="530"/>
      <c r="G61" s="530"/>
      <c r="H61" s="530"/>
      <c r="I61" s="530"/>
      <c r="J61" s="530"/>
      <c r="K61" s="530"/>
      <c r="L61" s="530"/>
      <c r="M61" s="530"/>
      <c r="N61" s="530"/>
      <c r="O61" s="531"/>
      <c r="P61" s="38"/>
    </row>
    <row r="62" spans="1:17" ht="17.25" customHeight="1" x14ac:dyDescent="0.55000000000000004">
      <c r="A62" s="41"/>
      <c r="B62" s="503" t="s">
        <v>270</v>
      </c>
      <c r="C62" s="527"/>
      <c r="D62" s="528"/>
      <c r="E62" s="512"/>
      <c r="F62" s="513"/>
      <c r="G62" s="513"/>
      <c r="H62" s="513"/>
      <c r="I62" s="513"/>
      <c r="J62" s="513"/>
      <c r="K62" s="513"/>
      <c r="L62" s="513"/>
      <c r="M62" s="513"/>
      <c r="N62" s="513"/>
      <c r="O62" s="514"/>
      <c r="P62" s="38"/>
    </row>
    <row r="63" spans="1:17" ht="75" customHeight="1" x14ac:dyDescent="0.55000000000000004">
      <c r="A63" s="41"/>
      <c r="B63" s="491" t="s">
        <v>269</v>
      </c>
      <c r="C63" s="492"/>
      <c r="D63" s="493"/>
      <c r="E63" s="529"/>
      <c r="F63" s="530"/>
      <c r="G63" s="530"/>
      <c r="H63" s="530"/>
      <c r="I63" s="530"/>
      <c r="J63" s="530"/>
      <c r="K63" s="530"/>
      <c r="L63" s="530"/>
      <c r="M63" s="530"/>
      <c r="N63" s="530"/>
      <c r="O63" s="531"/>
      <c r="P63" s="38"/>
    </row>
    <row r="64" spans="1:17" ht="26.25" customHeight="1" x14ac:dyDescent="0.55000000000000004"/>
  </sheetData>
  <sheetProtection sheet="1" objects="1" scenarios="1"/>
  <mergeCells count="54">
    <mergeCell ref="E44:O44"/>
    <mergeCell ref="B45:D45"/>
    <mergeCell ref="E45:O46"/>
    <mergeCell ref="B46:D46"/>
    <mergeCell ref="B36:D36"/>
    <mergeCell ref="E36:O37"/>
    <mergeCell ref="B37:D37"/>
    <mergeCell ref="B40:D43"/>
    <mergeCell ref="E40:O43"/>
    <mergeCell ref="B44:C44"/>
    <mergeCell ref="E58:O59"/>
    <mergeCell ref="B59:D59"/>
    <mergeCell ref="E47:O48"/>
    <mergeCell ref="B48:D48"/>
    <mergeCell ref="B49:D49"/>
    <mergeCell ref="E49:O50"/>
    <mergeCell ref="B50:D50"/>
    <mergeCell ref="B53:D56"/>
    <mergeCell ref="E53:O56"/>
    <mergeCell ref="B57:C57"/>
    <mergeCell ref="E57:O57"/>
    <mergeCell ref="B62:D62"/>
    <mergeCell ref="E62:O63"/>
    <mergeCell ref="B63:D63"/>
    <mergeCell ref="E60:O61"/>
    <mergeCell ref="B61:D61"/>
    <mergeCell ref="B35:D35"/>
    <mergeCell ref="B31:C31"/>
    <mergeCell ref="E31:O31"/>
    <mergeCell ref="B18:O18"/>
    <mergeCell ref="B20:O20"/>
    <mergeCell ref="B23:O23"/>
    <mergeCell ref="B26:D30"/>
    <mergeCell ref="E26:O30"/>
    <mergeCell ref="E32:O33"/>
    <mergeCell ref="B33:D33"/>
    <mergeCell ref="E34:O35"/>
    <mergeCell ref="C15:F15"/>
    <mergeCell ref="G15:H15"/>
    <mergeCell ref="M15:N15"/>
    <mergeCell ref="J14:K14"/>
    <mergeCell ref="J15:K15"/>
    <mergeCell ref="C14:F14"/>
    <mergeCell ref="G14:H14"/>
    <mergeCell ref="M14:N14"/>
    <mergeCell ref="B5:O5"/>
    <mergeCell ref="J12:L12"/>
    <mergeCell ref="M12:O12"/>
    <mergeCell ref="H8:I8"/>
    <mergeCell ref="J13:K13"/>
    <mergeCell ref="H12:I12"/>
    <mergeCell ref="C13:F13"/>
    <mergeCell ref="G13:H13"/>
    <mergeCell ref="M13:N13"/>
  </mergeCells>
  <phoneticPr fontId="1"/>
  <conditionalFormatting sqref="B31:D31 B44:D44 B57:D57">
    <cfRule type="expression" dxfId="29" priority="6">
      <formula>$Q31=TRUE</formula>
    </cfRule>
    <cfRule type="expression" dxfId="28" priority="27">
      <formula>$Q31=FALSE</formula>
    </cfRule>
  </conditionalFormatting>
  <conditionalFormatting sqref="B31:D31">
    <cfRule type="expression" dxfId="27" priority="23">
      <formula>OR($E$26&lt;&gt;"",$E$32&lt;&gt;"",$E$34&lt;&gt;"",$E$36&lt;&gt;"")</formula>
    </cfRule>
  </conditionalFormatting>
  <conditionalFormatting sqref="B44:D44">
    <cfRule type="expression" dxfId="26" priority="17">
      <formula>OR($E$40&lt;&gt;"",$E$45&lt;&gt;"",$E$47&lt;&gt;"",$E$49&lt;&gt;"")</formula>
    </cfRule>
  </conditionalFormatting>
  <conditionalFormatting sqref="B57:D57">
    <cfRule type="expression" dxfId="25" priority="11">
      <formula>OR($E$53&lt;&gt;"",$E$58&lt;&gt;"",$E$60&lt;&gt;"",$E$62&lt;&gt;"")</formula>
    </cfRule>
  </conditionalFormatting>
  <conditionalFormatting sqref="B5:O5">
    <cfRule type="expression" dxfId="24" priority="29">
      <formula>OR($B$5="",$B$5=0)</formula>
    </cfRule>
  </conditionalFormatting>
  <conditionalFormatting sqref="C8 E8 G8 J8 L8 N8">
    <cfRule type="expression" dxfId="22" priority="1">
      <formula>OR(C8=0,C8="")</formula>
    </cfRule>
  </conditionalFormatting>
  <conditionalFormatting sqref="C13:C14 G13:G14 I13:J14 L13:L14 B18 B20">
    <cfRule type="expression" dxfId="21" priority="4">
      <formula>B13=""</formula>
    </cfRule>
  </conditionalFormatting>
  <conditionalFormatting sqref="C15 G15 I15:J15 L15">
    <cfRule type="expression" dxfId="20" priority="2">
      <formula>C15=""</formula>
    </cfRule>
  </conditionalFormatting>
  <conditionalFormatting sqref="E26 E32 E34 E36">
    <cfRule type="expression" dxfId="19" priority="18">
      <formula>$E26&lt;&gt;""</formula>
    </cfRule>
    <cfRule type="expression" dxfId="18" priority="26">
      <formula>$Q$31=TRUE</formula>
    </cfRule>
  </conditionalFormatting>
  <conditionalFormatting sqref="E40 E45 E47 E49">
    <cfRule type="expression" dxfId="17" priority="12">
      <formula>E40&lt;&gt;""</formula>
    </cfRule>
    <cfRule type="expression" dxfId="16" priority="25">
      <formula>$Q$44=TRUE</formula>
    </cfRule>
  </conditionalFormatting>
  <conditionalFormatting sqref="E53 E58 E60 E62">
    <cfRule type="expression" dxfId="15" priority="5">
      <formula>E53&lt;&gt;""</formula>
    </cfRule>
    <cfRule type="expression" dxfId="14" priority="24">
      <formula>$Q$57=TRUE</formula>
    </cfRule>
  </conditionalFormatting>
  <conditionalFormatting sqref="E26:O30">
    <cfRule type="expression" dxfId="13" priority="22">
      <formula>OR($E$32&lt;&gt;"",$E$34&lt;&gt;"",$E$36&lt;&gt;"")</formula>
    </cfRule>
  </conditionalFormatting>
  <conditionalFormatting sqref="E32:O33">
    <cfRule type="expression" dxfId="12" priority="21">
      <formula>OR($E$26&lt;&gt;"",$E$34&lt;&gt;"",$E$36&lt;&gt;"")</formula>
    </cfRule>
  </conditionalFormatting>
  <conditionalFormatting sqref="E34:O35">
    <cfRule type="expression" dxfId="11" priority="20">
      <formula>OR($E$26&lt;&gt;"",$E$32&lt;&gt;"",$E$36&lt;&gt;"")</formula>
    </cfRule>
  </conditionalFormatting>
  <conditionalFormatting sqref="E36:O37">
    <cfRule type="expression" dxfId="10" priority="19">
      <formula>OR($E$26&lt;&gt;"",$E$32&lt;&gt;"",$E$34&lt;&gt;"")</formula>
    </cfRule>
  </conditionalFormatting>
  <conditionalFormatting sqref="E40:O43">
    <cfRule type="expression" dxfId="9" priority="16">
      <formula>OR($E$45&lt;&gt;"",$E$47&lt;&gt;"",$E$49&lt;&gt;"")</formula>
    </cfRule>
  </conditionalFormatting>
  <conditionalFormatting sqref="E45:O46">
    <cfRule type="expression" dxfId="8" priority="15">
      <formula>OR($E$40&lt;&gt;"",$E$47&lt;&gt;"",$E$49&lt;&gt;"")</formula>
    </cfRule>
  </conditionalFormatting>
  <conditionalFormatting sqref="E47:O48">
    <cfRule type="expression" dxfId="7" priority="14">
      <formula>OR($E$40&lt;&gt;"",$E$45&lt;&gt;"",$E$49&lt;&gt;"")</formula>
    </cfRule>
  </conditionalFormatting>
  <conditionalFormatting sqref="E49:O50">
    <cfRule type="expression" dxfId="6" priority="13">
      <formula>OR($E$40&lt;&gt;"",$E$45&lt;&gt;"",$E$47&lt;&gt;"")</formula>
    </cfRule>
  </conditionalFormatting>
  <conditionalFormatting sqref="E53:O56">
    <cfRule type="expression" dxfId="5" priority="10">
      <formula>OR($E$58&lt;&gt;"",$E$60&lt;&gt;"",$E$62&lt;&gt;"")</formula>
    </cfRule>
  </conditionalFormatting>
  <conditionalFormatting sqref="E58:O59">
    <cfRule type="expression" dxfId="4" priority="9">
      <formula>OR($E$53&lt;&gt;"",$E$60&lt;&gt;"",$E$62&lt;&gt;"")</formula>
    </cfRule>
  </conditionalFormatting>
  <conditionalFormatting sqref="E60:O61">
    <cfRule type="expression" dxfId="3" priority="8">
      <formula>OR($E$53&lt;&gt;"",$E$58&lt;&gt;"",$E$62&lt;&gt;"")</formula>
    </cfRule>
  </conditionalFormatting>
  <conditionalFormatting sqref="E62:O63">
    <cfRule type="expression" dxfId="2" priority="7">
      <formula>OR($E$53&lt;&gt;"",$E$58&lt;&gt;"",$E$60&lt;&gt;"")</formula>
    </cfRule>
  </conditionalFormatting>
  <conditionalFormatting sqref="J2 G12">
    <cfRule type="expression" dxfId="1" priority="30">
      <formula>OR(G2="",G2&lt;1)</formula>
    </cfRule>
  </conditionalFormatting>
  <conditionalFormatting sqref="M13:M15">
    <cfRule type="expression" dxfId="0" priority="3">
      <formula>OR(G13="",J13="")</formula>
    </cfRule>
  </conditionalFormatting>
  <dataValidations count="12">
    <dataValidation type="decimal" allowBlank="1" showInputMessage="1" showErrorMessage="1" prompt="数値を入力" sqref="G13:H13 J13:K13 J14:K14 J15:K15 G14:H14 G15:H15" xr:uid="{82492AAE-5674-4192-AFAD-87C78119B444}">
      <formula1>0</formula1>
      <formula2>10000</formula2>
    </dataValidation>
    <dataValidation allowBlank="1" showInputMessage="1" showErrorMessage="1" prompt="単位を入力" sqref="L13:L15 I13:I15" xr:uid="{745CA0B0-3268-4C96-8C7B-FC94D47B0215}"/>
    <dataValidation allowBlank="1" showInputMessage="1" showErrorMessage="1" prompt="取組計画書(様式第5－2号)に記載した、_x000a_本実績報告の実施期間に係る目標を記載してください。" sqref="C13:F15" xr:uid="{F30188F0-9BF4-4EFF-B05D-EFE956934985}"/>
    <dataValidation allowBlank="1" showInputMessage="1" showErrorMessage="1" prompt="「目標値」及び「実績値」を入力すると自動で反映されます。" sqref="M13:N15" xr:uid="{4B54F039-34CA-4314-822A-3C8696AA820B}"/>
    <dataValidation allowBlank="1" showInputMessage="1" showErrorMessage="1" prompt="下記の項目を必ず記載してください。_x000a_①借上げ戸数と、借上げ開始時期_x000a_②入居した若手従業員数と、入居時期_x000a_（退去した場合は退去時期も記載）" sqref="E26:O30" xr:uid="{CB680329-894A-4FA7-B9BF-C28A07E4128C}"/>
    <dataValidation allowBlank="1" showInputMessage="1" showErrorMessage="1" prompt="取組開始時期を_x000a_必ず記載してください。" sqref="E40:O43" xr:uid="{57C20AB5-FA22-47A6-8EBB-142753DE67C3}"/>
    <dataValidation allowBlank="1" showInputMessage="1" showErrorMessage="1" prompt="取組開始（各実施）時期を必ず記載してください。" sqref="E53:O56" xr:uid="{E6A0FB35-CC6D-4504-A30A-4EA095204C6C}"/>
    <dataValidation allowBlank="1" showInputMessage="1" showErrorMessage="1" prompt="別シート「実績報告書(様式第10－1号)」に記載の内容が自動で反映されます。" sqref="B5:O5" xr:uid="{ECD8064A-CCC5-4129-A789-29F52E371A38}"/>
    <dataValidation allowBlank="1" showInputMessage="1" showErrorMessage="1" prompt="別シート「実施報告書(様式第10－1号)」で選択した数値が自動で反映されます。_x000a_※数値が入力されていることを確認してください。_x000a_※セルがオレンジのままの場合は、別シート「実施報告書(様式第10－1号)」に入力漏れがあります。" sqref="A2:I2 K2:P2 J2 G12" xr:uid="{39757C01-7EB2-457A-A4FD-0D641715B778}"/>
    <dataValidation allowBlank="1" showInputMessage="1" showErrorMessage="1" prompt="別シート_x000a_「実施報告書(様式第10－1号)」に記載の数字が自動で反映されます。_x000a_※セルがグレーのままの場合は、他のセルに入力漏れがあります。" sqref="J12:L12 M12:O12" xr:uid="{29B1BD69-A6A5-4E27-9F36-80492A1A2B8F}"/>
    <dataValidation allowBlank="1" showInputMessage="1" showErrorMessage="1" prompt="取り組んだ事業_x000a_2つ以上にチェックを入れてください。" sqref="B31:D31 B44:D44 B57:D57" xr:uid="{A4F5EF56-99D9-4FBF-BE14-46F0FF5BEA4D}"/>
    <dataValidation allowBlank="1" showInputMessage="1" showErrorMessage="1" prompt="別シート_x000a_「実績報告書(様式第10－1号)」に記載の数字が自動で反映されます。_x000a_※セルがグレーのままの場合は、他のセルに入力漏れがあります。" sqref="C8 E8 G8 J8 L8 N8" xr:uid="{DB7F68EE-B946-4C51-9909-E3D02131FC6D}"/>
  </dataValidations>
  <printOptions horizontalCentered="1"/>
  <pageMargins left="0.70866141732283472" right="0.70866141732283472" top="0.74803149606299213" bottom="0.74803149606299213" header="0.31496062992125984" footer="0.31496062992125984"/>
  <pageSetup paperSize="9" orientation="portrait" blackAndWhite="1" r:id="rId1"/>
  <rowBreaks count="3" manualBreakCount="3">
    <brk id="21" max="14" man="1"/>
    <brk id="38" max="14" man="1"/>
    <brk id="5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7" r:id="rId4" name="Check Box 9">
              <controlPr defaultSize="0" autoFill="0" autoLine="0" autoPict="0">
                <anchor moveWithCells="1">
                  <from>
                    <xdr:col>3</xdr:col>
                    <xdr:colOff>88900</xdr:colOff>
                    <xdr:row>30</xdr:row>
                    <xdr:rowOff>114300</xdr:rowOff>
                  </from>
                  <to>
                    <xdr:col>4</xdr:col>
                    <xdr:colOff>12700</xdr:colOff>
                    <xdr:row>30</xdr:row>
                    <xdr:rowOff>361950</xdr:rowOff>
                  </to>
                </anchor>
              </controlPr>
            </control>
          </mc:Choice>
        </mc:AlternateContent>
        <mc:AlternateContent xmlns:mc="http://schemas.openxmlformats.org/markup-compatibility/2006">
          <mc:Choice Requires="x14">
            <control shapeId="17418" r:id="rId5" name="Check Box 10">
              <controlPr defaultSize="0" autoFill="0" autoLine="0" autoPict="0">
                <anchor moveWithCells="1">
                  <from>
                    <xdr:col>3</xdr:col>
                    <xdr:colOff>50800</xdr:colOff>
                    <xdr:row>43</xdr:row>
                    <xdr:rowOff>146050</xdr:rowOff>
                  </from>
                  <to>
                    <xdr:col>3</xdr:col>
                    <xdr:colOff>355600</xdr:colOff>
                    <xdr:row>43</xdr:row>
                    <xdr:rowOff>393700</xdr:rowOff>
                  </to>
                </anchor>
              </controlPr>
            </control>
          </mc:Choice>
        </mc:AlternateContent>
        <mc:AlternateContent xmlns:mc="http://schemas.openxmlformats.org/markup-compatibility/2006">
          <mc:Choice Requires="x14">
            <control shapeId="17419" r:id="rId6" name="Check Box 11">
              <controlPr defaultSize="0" autoFill="0" autoLine="0" autoPict="0">
                <anchor moveWithCells="1">
                  <from>
                    <xdr:col>3</xdr:col>
                    <xdr:colOff>38100</xdr:colOff>
                    <xdr:row>56</xdr:row>
                    <xdr:rowOff>171450</xdr:rowOff>
                  </from>
                  <to>
                    <xdr:col>3</xdr:col>
                    <xdr:colOff>342900</xdr:colOff>
                    <xdr:row>56</xdr:row>
                    <xdr:rowOff>419100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8" id="{5DD4C034-98A6-4A7A-AB7E-FEC783CC8830}">
            <xm:f>OR(ISBLANK('実績報告書（様式第10-1号）'!$AA$14),'実績報告書（様式第10-1号）'!$AA$14="　　　 ")</xm:f>
            <x14:dxf>
              <fill>
                <patternFill>
                  <bgColor theme="0" tint="-0.499984740745262"/>
                </patternFill>
              </fill>
            </x14:dxf>
          </x14:cfRule>
          <xm:sqref>C8 E8 G8 J8 L8 N8 J12 M12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25EE7-B61E-4557-9D16-FF38DCB2274C}">
  <sheetPr>
    <tabColor theme="9" tint="0.59999389629810485"/>
  </sheetPr>
  <dimension ref="A1:AT4"/>
  <sheetViews>
    <sheetView zoomScale="40" zoomScaleNormal="40" workbookViewId="0">
      <selection activeCell="N2" sqref="N2"/>
    </sheetView>
  </sheetViews>
  <sheetFormatPr defaultRowHeight="18" x14ac:dyDescent="0.55000000000000004"/>
  <sheetData>
    <row r="1" spans="1:46" ht="77" x14ac:dyDescent="0.55000000000000004">
      <c r="A1" s="210" t="s">
        <v>400</v>
      </c>
    </row>
    <row r="2" spans="1:46" ht="58.5" x14ac:dyDescent="0.55000000000000004">
      <c r="A2" s="211" t="s">
        <v>401</v>
      </c>
    </row>
    <row r="4" spans="1:46" ht="77" x14ac:dyDescent="0.55000000000000004">
      <c r="A4" s="212" t="s">
        <v>402</v>
      </c>
      <c r="B4" s="213"/>
      <c r="C4" s="213"/>
      <c r="D4" s="213"/>
      <c r="E4" s="213"/>
      <c r="F4" s="213"/>
      <c r="G4" s="213"/>
      <c r="H4" s="213"/>
      <c r="I4" s="213"/>
      <c r="J4" s="213"/>
      <c r="K4" s="213"/>
      <c r="L4" s="213"/>
      <c r="M4" s="213"/>
      <c r="N4" s="213"/>
      <c r="O4" s="213"/>
      <c r="P4" s="213"/>
      <c r="Q4" s="213"/>
      <c r="R4" s="213"/>
      <c r="S4" s="213"/>
      <c r="T4" s="213"/>
      <c r="U4" s="213"/>
      <c r="V4" s="213"/>
      <c r="W4" s="212" t="s">
        <v>403</v>
      </c>
      <c r="X4" s="213"/>
      <c r="Y4" s="213"/>
      <c r="Z4" s="213"/>
      <c r="AA4" s="213"/>
      <c r="AB4" s="213"/>
      <c r="AC4" s="213"/>
      <c r="AD4" s="213"/>
      <c r="AE4" s="213"/>
      <c r="AF4" s="213"/>
      <c r="AG4" s="213"/>
      <c r="AH4" s="213"/>
      <c r="AI4" s="213"/>
      <c r="AJ4" s="213"/>
      <c r="AK4" s="213"/>
      <c r="AT4" s="212" t="s">
        <v>404</v>
      </c>
    </row>
  </sheetData>
  <sheetProtection sheet="1" objects="1" scenarios="1"/>
  <phoneticPr fontId="1"/>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5A02-CCAC-4DF4-9909-AE9A6038B116}">
  <sheetPr>
    <tabColor theme="1" tint="0.499984740745262"/>
  </sheetPr>
  <dimension ref="B1:BK32"/>
  <sheetViews>
    <sheetView zoomScaleNormal="100" workbookViewId="0">
      <selection activeCell="V43" sqref="V43"/>
    </sheetView>
  </sheetViews>
  <sheetFormatPr defaultColWidth="8.25" defaultRowHeight="9.5" x14ac:dyDescent="0.55000000000000004"/>
  <cols>
    <col min="1" max="3" width="5.33203125" style="1" customWidth="1"/>
    <col min="4" max="4" width="9.75" style="1" customWidth="1"/>
    <col min="5" max="5" width="4.08203125" style="1" bestFit="1" customWidth="1"/>
    <col min="6" max="6" width="4.33203125" style="1" customWidth="1"/>
    <col min="7" max="7" width="8.25" style="1" bestFit="1" customWidth="1"/>
    <col min="8" max="24" width="4.33203125" style="1" customWidth="1"/>
    <col min="25" max="33" width="8.25" style="1"/>
    <col min="34" max="34" width="18.75" style="1" customWidth="1"/>
    <col min="35" max="35" width="34.83203125" style="1" customWidth="1"/>
    <col min="36" max="41" width="8.25" style="1"/>
    <col min="42" max="42" width="18.58203125" style="1" customWidth="1"/>
    <col min="43" max="16384" width="8.25" style="1"/>
  </cols>
  <sheetData>
    <row r="1" spans="2:63" x14ac:dyDescent="0.55000000000000004">
      <c r="D1" s="1" t="s">
        <v>175</v>
      </c>
      <c r="E1" s="1" t="s">
        <v>174</v>
      </c>
      <c r="F1" s="1" t="s">
        <v>173</v>
      </c>
      <c r="G1" s="1" t="s">
        <v>172</v>
      </c>
      <c r="H1" s="1" t="s">
        <v>171</v>
      </c>
      <c r="I1" s="1" t="s">
        <v>170</v>
      </c>
      <c r="J1" s="1" t="s">
        <v>169</v>
      </c>
      <c r="K1" s="1" t="s">
        <v>168</v>
      </c>
      <c r="L1" s="1" t="s">
        <v>167</v>
      </c>
      <c r="M1" s="1" t="s">
        <v>166</v>
      </c>
      <c r="N1" s="1" t="s">
        <v>165</v>
      </c>
      <c r="O1" s="1" t="s">
        <v>164</v>
      </c>
      <c r="P1" s="1" t="s">
        <v>163</v>
      </c>
      <c r="Q1" s="1" t="s">
        <v>162</v>
      </c>
      <c r="R1" s="1" t="s">
        <v>161</v>
      </c>
      <c r="S1" s="1" t="s">
        <v>160</v>
      </c>
      <c r="T1" s="1" t="s">
        <v>159</v>
      </c>
      <c r="U1" s="1" t="s">
        <v>158</v>
      </c>
      <c r="V1" s="1" t="s">
        <v>157</v>
      </c>
      <c r="W1" s="1" t="s">
        <v>156</v>
      </c>
      <c r="X1" s="1" t="s">
        <v>155</v>
      </c>
      <c r="Z1" s="1" t="s">
        <v>143</v>
      </c>
      <c r="AA1" s="1" t="s">
        <v>94</v>
      </c>
      <c r="AB1" s="1" t="s">
        <v>142</v>
      </c>
      <c r="AC1" s="1" t="s">
        <v>141</v>
      </c>
      <c r="AD1" s="1" t="s">
        <v>93</v>
      </c>
      <c r="AE1" s="1" t="s">
        <v>63</v>
      </c>
      <c r="AF1" s="1" t="s">
        <v>140</v>
      </c>
      <c r="AG1" s="1" t="s">
        <v>139</v>
      </c>
      <c r="AH1" s="1" t="s">
        <v>138</v>
      </c>
      <c r="AI1" s="1" t="s">
        <v>137</v>
      </c>
      <c r="AJ1" s="1" t="s">
        <v>91</v>
      </c>
      <c r="AK1" s="1" t="s">
        <v>154</v>
      </c>
      <c r="AL1" s="1" t="s">
        <v>136</v>
      </c>
      <c r="AM1" s="1" t="s">
        <v>153</v>
      </c>
      <c r="AN1" s="1" t="s">
        <v>135</v>
      </c>
      <c r="AO1" s="1" t="s">
        <v>152</v>
      </c>
      <c r="AP1" s="1" t="s">
        <v>134</v>
      </c>
      <c r="AQ1" s="1" t="s">
        <v>151</v>
      </c>
      <c r="AR1" s="1" t="s">
        <v>133</v>
      </c>
      <c r="AS1" s="1" t="s">
        <v>150</v>
      </c>
      <c r="AT1" s="1" t="s">
        <v>149</v>
      </c>
      <c r="AU1" s="1" t="s">
        <v>86</v>
      </c>
      <c r="AV1" s="1" t="s">
        <v>131</v>
      </c>
      <c r="AW1" s="1" t="s">
        <v>148</v>
      </c>
      <c r="AX1" s="1" t="s">
        <v>130</v>
      </c>
      <c r="AY1" s="1" t="s">
        <v>84</v>
      </c>
      <c r="AZ1" s="1" t="s">
        <v>129</v>
      </c>
      <c r="BA1" s="1" t="s">
        <v>83</v>
      </c>
      <c r="BB1" s="1" t="s">
        <v>147</v>
      </c>
      <c r="BC1" s="1" t="s">
        <v>127</v>
      </c>
      <c r="BD1" s="1" t="s">
        <v>146</v>
      </c>
      <c r="BE1" s="1" t="s">
        <v>125</v>
      </c>
      <c r="BH1" s="1" t="s">
        <v>252</v>
      </c>
      <c r="BI1" s="1" t="s">
        <v>268</v>
      </c>
      <c r="BJ1" s="1" t="s">
        <v>251</v>
      </c>
      <c r="BK1" s="1" t="s">
        <v>248</v>
      </c>
    </row>
    <row r="2" spans="2:63" x14ac:dyDescent="0.55000000000000004">
      <c r="B2" s="1" t="s">
        <v>145</v>
      </c>
      <c r="C2" s="1" t="s">
        <v>144</v>
      </c>
      <c r="D2" s="1" t="s">
        <v>197</v>
      </c>
      <c r="E2" s="1" t="s">
        <v>143</v>
      </c>
      <c r="F2" s="1" t="s">
        <v>142</v>
      </c>
      <c r="G2" s="1" t="s">
        <v>141</v>
      </c>
      <c r="H2" s="1" t="s">
        <v>140</v>
      </c>
      <c r="I2" s="1" t="s">
        <v>139</v>
      </c>
      <c r="J2" s="1" t="s">
        <v>138</v>
      </c>
      <c r="K2" s="1" t="s">
        <v>137</v>
      </c>
      <c r="L2" s="1" t="s">
        <v>91</v>
      </c>
      <c r="M2" s="1" t="s">
        <v>136</v>
      </c>
      <c r="N2" s="1" t="s">
        <v>135</v>
      </c>
      <c r="O2" s="1" t="s">
        <v>134</v>
      </c>
      <c r="P2" s="1" t="s">
        <v>133</v>
      </c>
      <c r="Q2" s="1" t="s">
        <v>132</v>
      </c>
      <c r="R2" s="1" t="s">
        <v>131</v>
      </c>
      <c r="S2" s="1" t="s">
        <v>130</v>
      </c>
      <c r="T2" s="1" t="s">
        <v>129</v>
      </c>
      <c r="U2" s="1" t="s">
        <v>128</v>
      </c>
      <c r="V2" s="1" t="s">
        <v>127</v>
      </c>
      <c r="W2" s="1" t="s">
        <v>126</v>
      </c>
      <c r="X2" s="1" t="s">
        <v>125</v>
      </c>
      <c r="Z2" s="3" t="s">
        <v>176</v>
      </c>
      <c r="AA2" s="1" t="s">
        <v>124</v>
      </c>
      <c r="AB2" s="1" t="s">
        <v>123</v>
      </c>
      <c r="AC2" s="1" t="s">
        <v>122</v>
      </c>
      <c r="AD2" s="1" t="s">
        <v>122</v>
      </c>
      <c r="AE2" s="1" t="s">
        <v>122</v>
      </c>
      <c r="AF2" s="1" t="s">
        <v>121</v>
      </c>
      <c r="AG2" s="1" t="s">
        <v>120</v>
      </c>
      <c r="AH2" s="1" t="s">
        <v>119</v>
      </c>
      <c r="AI2" s="1" t="s">
        <v>118</v>
      </c>
      <c r="AJ2" s="1" t="s">
        <v>117</v>
      </c>
      <c r="AK2" s="1" t="s">
        <v>116</v>
      </c>
      <c r="AL2" s="1" t="s">
        <v>115</v>
      </c>
      <c r="AM2" s="1" t="s">
        <v>114</v>
      </c>
      <c r="AN2" s="1" t="s">
        <v>113</v>
      </c>
      <c r="AO2" s="1" t="s">
        <v>112</v>
      </c>
      <c r="AP2" s="1" t="s">
        <v>111</v>
      </c>
      <c r="AQ2" s="1" t="s">
        <v>110</v>
      </c>
      <c r="AR2" s="1" t="s">
        <v>109</v>
      </c>
      <c r="AS2" s="1" t="s">
        <v>108</v>
      </c>
      <c r="AT2" s="1" t="s">
        <v>107</v>
      </c>
      <c r="AU2" s="1" t="s">
        <v>106</v>
      </c>
      <c r="AV2" s="1" t="s">
        <v>105</v>
      </c>
      <c r="AW2" s="1" t="s">
        <v>104</v>
      </c>
      <c r="AX2" s="1" t="s">
        <v>103</v>
      </c>
      <c r="AY2" s="1" t="s">
        <v>102</v>
      </c>
      <c r="AZ2" s="1" t="s">
        <v>101</v>
      </c>
      <c r="BA2" s="1" t="s">
        <v>52</v>
      </c>
      <c r="BB2" s="1" t="s">
        <v>100</v>
      </c>
      <c r="BC2" s="1" t="s">
        <v>99</v>
      </c>
      <c r="BD2" s="1" t="s">
        <v>98</v>
      </c>
      <c r="BE2" s="1" t="s">
        <v>97</v>
      </c>
      <c r="BH2" s="1">
        <v>1</v>
      </c>
      <c r="BI2" s="1">
        <v>5</v>
      </c>
      <c r="BJ2" s="1">
        <v>7</v>
      </c>
      <c r="BK2" s="1">
        <v>1</v>
      </c>
    </row>
    <row r="3" spans="2:63" ht="33.75" customHeight="1" x14ac:dyDescent="0.55000000000000004">
      <c r="B3" s="1" t="s">
        <v>96</v>
      </c>
      <c r="C3" s="1" t="s">
        <v>95</v>
      </c>
      <c r="D3" s="1" t="s">
        <v>198</v>
      </c>
      <c r="E3" s="1" t="s">
        <v>94</v>
      </c>
      <c r="G3" s="1" t="s">
        <v>93</v>
      </c>
      <c r="I3" s="1" t="s">
        <v>92</v>
      </c>
      <c r="L3" s="1" t="s">
        <v>91</v>
      </c>
      <c r="M3" s="1" t="s">
        <v>90</v>
      </c>
      <c r="N3" s="1" t="s">
        <v>89</v>
      </c>
      <c r="O3" s="1" t="s">
        <v>88</v>
      </c>
      <c r="P3" s="1" t="s">
        <v>87</v>
      </c>
      <c r="Q3" s="1" t="s">
        <v>86</v>
      </c>
      <c r="R3" s="1" t="s">
        <v>85</v>
      </c>
      <c r="S3" s="1" t="s">
        <v>84</v>
      </c>
      <c r="T3" s="1" t="s">
        <v>83</v>
      </c>
      <c r="AB3" s="1" t="s">
        <v>82</v>
      </c>
      <c r="AF3" s="1" t="s">
        <v>81</v>
      </c>
      <c r="AG3" s="1" t="s">
        <v>80</v>
      </c>
      <c r="AH3" s="1" t="s">
        <v>79</v>
      </c>
      <c r="AI3" s="1" t="s">
        <v>78</v>
      </c>
      <c r="AJ3" s="1" t="s">
        <v>77</v>
      </c>
      <c r="AL3" s="1" t="s">
        <v>76</v>
      </c>
      <c r="AM3" s="1" t="s">
        <v>75</v>
      </c>
      <c r="AN3" s="1" t="s">
        <v>74</v>
      </c>
      <c r="AP3" s="2" t="s">
        <v>178</v>
      </c>
      <c r="AS3" s="1" t="s">
        <v>72</v>
      </c>
      <c r="AU3" s="1" t="s">
        <v>71</v>
      </c>
      <c r="AV3" s="1" t="s">
        <v>70</v>
      </c>
      <c r="AZ3" s="1" t="s">
        <v>69</v>
      </c>
      <c r="BB3" s="1" t="s">
        <v>68</v>
      </c>
      <c r="BC3" s="1" t="s">
        <v>67</v>
      </c>
      <c r="BD3" s="1" t="s">
        <v>66</v>
      </c>
      <c r="BH3" s="1">
        <v>2</v>
      </c>
      <c r="BI3" s="1">
        <v>6</v>
      </c>
      <c r="BJ3" s="1">
        <v>8</v>
      </c>
      <c r="BK3" s="1">
        <v>2</v>
      </c>
    </row>
    <row r="4" spans="2:63" ht="28.5" x14ac:dyDescent="0.55000000000000004">
      <c r="B4" s="1" t="s">
        <v>65</v>
      </c>
      <c r="C4" s="1" t="s">
        <v>64</v>
      </c>
      <c r="D4" s="1" t="s">
        <v>199</v>
      </c>
      <c r="G4" s="1" t="s">
        <v>63</v>
      </c>
      <c r="AF4" s="1" t="s">
        <v>62</v>
      </c>
      <c r="AG4" s="1" t="s">
        <v>61</v>
      </c>
      <c r="AH4" s="1" t="s">
        <v>60</v>
      </c>
      <c r="AI4" s="1" t="s">
        <v>59</v>
      </c>
      <c r="AJ4" s="1" t="s">
        <v>58</v>
      </c>
      <c r="AL4" s="1" t="s">
        <v>57</v>
      </c>
      <c r="AM4" s="1" t="s">
        <v>56</v>
      </c>
      <c r="AN4" s="1" t="s">
        <v>55</v>
      </c>
      <c r="AP4" s="2" t="s">
        <v>73</v>
      </c>
      <c r="AS4" s="1" t="s">
        <v>53</v>
      </c>
      <c r="AZ4" s="1" t="s">
        <v>52</v>
      </c>
      <c r="BC4" s="1" t="s">
        <v>51</v>
      </c>
      <c r="BH4" s="1">
        <v>3</v>
      </c>
      <c r="BI4" s="1">
        <v>7</v>
      </c>
      <c r="BJ4" s="1">
        <v>9</v>
      </c>
      <c r="BK4" s="1">
        <v>3</v>
      </c>
    </row>
    <row r="5" spans="2:63" ht="19" x14ac:dyDescent="0.55000000000000004">
      <c r="D5" s="1" t="s">
        <v>200</v>
      </c>
      <c r="AG5" s="1" t="s">
        <v>50</v>
      </c>
      <c r="AH5" s="1" t="s">
        <v>49</v>
      </c>
      <c r="AI5" s="1" t="s">
        <v>48</v>
      </c>
      <c r="AJ5" s="1" t="s">
        <v>47</v>
      </c>
      <c r="AL5" s="1" t="s">
        <v>46</v>
      </c>
      <c r="AM5" s="1" t="s">
        <v>45</v>
      </c>
      <c r="AN5" s="1" t="s">
        <v>44</v>
      </c>
      <c r="AP5" s="2" t="s">
        <v>54</v>
      </c>
      <c r="BC5" s="1" t="s">
        <v>42</v>
      </c>
      <c r="BH5" s="1">
        <v>4</v>
      </c>
      <c r="BI5" s="1">
        <v>8</v>
      </c>
      <c r="BJ5" s="1">
        <v>10</v>
      </c>
      <c r="BK5" s="1">
        <v>4</v>
      </c>
    </row>
    <row r="6" spans="2:63" ht="34.5" customHeight="1" x14ac:dyDescent="0.55000000000000004">
      <c r="D6" s="1" t="s">
        <v>201</v>
      </c>
      <c r="AG6" s="1" t="s">
        <v>41</v>
      </c>
      <c r="AI6" s="2" t="s">
        <v>177</v>
      </c>
      <c r="AJ6" s="1" t="s">
        <v>39</v>
      </c>
      <c r="AL6" s="1" t="s">
        <v>38</v>
      </c>
      <c r="AM6" s="1" t="s">
        <v>37</v>
      </c>
      <c r="AN6" s="1" t="s">
        <v>36</v>
      </c>
      <c r="AP6" s="2" t="s">
        <v>43</v>
      </c>
      <c r="BC6" s="1" t="s">
        <v>34</v>
      </c>
      <c r="BH6" s="1">
        <v>5</v>
      </c>
      <c r="BI6" s="1">
        <v>9</v>
      </c>
      <c r="BJ6" s="1">
        <v>11</v>
      </c>
      <c r="BK6" s="1">
        <v>5</v>
      </c>
    </row>
    <row r="7" spans="2:63" ht="19" x14ac:dyDescent="0.55000000000000004">
      <c r="D7" s="1" t="s">
        <v>202</v>
      </c>
      <c r="AG7" s="1" t="s">
        <v>33</v>
      </c>
      <c r="AI7" s="2" t="s">
        <v>40</v>
      </c>
      <c r="AJ7" s="1" t="s">
        <v>31</v>
      </c>
      <c r="AL7" s="1" t="s">
        <v>30</v>
      </c>
      <c r="AM7" s="1" t="s">
        <v>29</v>
      </c>
      <c r="AP7" s="2" t="s">
        <v>35</v>
      </c>
      <c r="BC7" s="1" t="s">
        <v>27</v>
      </c>
      <c r="BH7" s="1">
        <v>6</v>
      </c>
      <c r="BI7" s="1">
        <v>10</v>
      </c>
      <c r="BJ7" s="1">
        <v>12</v>
      </c>
      <c r="BK7" s="1">
        <v>6</v>
      </c>
    </row>
    <row r="8" spans="2:63" ht="19" x14ac:dyDescent="0.55000000000000004">
      <c r="D8" s="1" t="s">
        <v>203</v>
      </c>
      <c r="AG8" s="1" t="s">
        <v>26</v>
      </c>
      <c r="AI8" s="2" t="s">
        <v>32</v>
      </c>
      <c r="AJ8" s="1" t="s">
        <v>24</v>
      </c>
      <c r="AP8" s="2" t="s">
        <v>28</v>
      </c>
      <c r="BC8" s="1" t="s">
        <v>23</v>
      </c>
      <c r="BH8" s="1">
        <v>7</v>
      </c>
      <c r="BI8" s="1">
        <v>11</v>
      </c>
      <c r="BJ8" s="1">
        <v>13</v>
      </c>
      <c r="BK8" s="1">
        <v>7</v>
      </c>
    </row>
    <row r="9" spans="2:63" ht="19" x14ac:dyDescent="0.55000000000000004">
      <c r="D9" s="1" t="s">
        <v>204</v>
      </c>
      <c r="AG9" s="1" t="s">
        <v>22</v>
      </c>
      <c r="AI9" s="2" t="s">
        <v>25</v>
      </c>
      <c r="BC9" s="1" t="s">
        <v>20</v>
      </c>
      <c r="BH9" s="1">
        <v>8</v>
      </c>
      <c r="BI9" s="1">
        <v>12</v>
      </c>
      <c r="BJ9" s="1">
        <v>14</v>
      </c>
      <c r="BK9" s="1">
        <v>8</v>
      </c>
    </row>
    <row r="10" spans="2:63" ht="19" x14ac:dyDescent="0.55000000000000004">
      <c r="D10" s="1" t="s">
        <v>205</v>
      </c>
      <c r="AG10" s="1" t="s">
        <v>19</v>
      </c>
      <c r="AI10" s="2" t="s">
        <v>21</v>
      </c>
      <c r="BC10" s="1" t="s">
        <v>17</v>
      </c>
      <c r="BH10" s="1">
        <v>9</v>
      </c>
      <c r="BI10" s="1">
        <v>13</v>
      </c>
      <c r="BJ10" s="1">
        <v>15</v>
      </c>
      <c r="BK10" s="1">
        <v>9</v>
      </c>
    </row>
    <row r="11" spans="2:63" ht="19" x14ac:dyDescent="0.55000000000000004">
      <c r="D11" s="1" t="s">
        <v>206</v>
      </c>
      <c r="AG11" s="1" t="s">
        <v>16</v>
      </c>
      <c r="AI11" s="2" t="s">
        <v>18</v>
      </c>
      <c r="BH11" s="1">
        <v>10</v>
      </c>
      <c r="BI11" s="1">
        <v>14</v>
      </c>
      <c r="BJ11" s="1">
        <v>16</v>
      </c>
      <c r="BK11" s="1">
        <v>10</v>
      </c>
    </row>
    <row r="12" spans="2:63" ht="19" x14ac:dyDescent="0.55000000000000004">
      <c r="D12" s="1" t="s">
        <v>207</v>
      </c>
      <c r="AG12" s="1" t="s">
        <v>14</v>
      </c>
      <c r="AI12" s="2" t="s">
        <v>15</v>
      </c>
      <c r="BH12" s="1">
        <v>11</v>
      </c>
      <c r="BI12" s="1">
        <v>15</v>
      </c>
      <c r="BK12" s="1">
        <v>11</v>
      </c>
    </row>
    <row r="13" spans="2:63" ht="19" x14ac:dyDescent="0.55000000000000004">
      <c r="D13" s="1" t="s">
        <v>208</v>
      </c>
      <c r="AG13" s="1" t="s">
        <v>12</v>
      </c>
      <c r="AI13" s="2" t="s">
        <v>13</v>
      </c>
      <c r="BH13" s="1">
        <v>12</v>
      </c>
      <c r="BI13" s="1">
        <v>16</v>
      </c>
      <c r="BK13" s="1">
        <v>12</v>
      </c>
    </row>
    <row r="14" spans="2:63" x14ac:dyDescent="0.55000000000000004">
      <c r="D14" s="1" t="s">
        <v>209</v>
      </c>
      <c r="AG14" s="1" t="s">
        <v>11</v>
      </c>
      <c r="AI14" s="2"/>
      <c r="BH14" s="1">
        <v>13</v>
      </c>
    </row>
    <row r="15" spans="2:63" x14ac:dyDescent="0.55000000000000004">
      <c r="D15" s="1" t="s">
        <v>210</v>
      </c>
      <c r="AG15" s="1" t="s">
        <v>10</v>
      </c>
      <c r="AI15" s="2"/>
      <c r="BH15" s="1">
        <v>14</v>
      </c>
    </row>
    <row r="16" spans="2:63" x14ac:dyDescent="0.55000000000000004">
      <c r="D16" s="1" t="s">
        <v>211</v>
      </c>
      <c r="AG16" s="1" t="s">
        <v>9</v>
      </c>
      <c r="AI16" s="2"/>
      <c r="BH16" s="1">
        <v>15</v>
      </c>
    </row>
    <row r="17" spans="4:60" x14ac:dyDescent="0.55000000000000004">
      <c r="D17" s="1" t="s">
        <v>212</v>
      </c>
      <c r="AG17" s="1" t="s">
        <v>8</v>
      </c>
      <c r="AI17" s="2"/>
      <c r="BH17" s="1">
        <v>16</v>
      </c>
    </row>
    <row r="18" spans="4:60" x14ac:dyDescent="0.55000000000000004">
      <c r="D18" s="1" t="s">
        <v>213</v>
      </c>
      <c r="AG18" s="1" t="s">
        <v>7</v>
      </c>
      <c r="AI18" s="2"/>
      <c r="BH18" s="1">
        <v>17</v>
      </c>
    </row>
    <row r="19" spans="4:60" x14ac:dyDescent="0.55000000000000004">
      <c r="D19" s="1" t="s">
        <v>214</v>
      </c>
      <c r="AG19" s="1" t="s">
        <v>6</v>
      </c>
      <c r="AI19" s="2"/>
      <c r="BH19" s="1">
        <v>18</v>
      </c>
    </row>
    <row r="20" spans="4:60" x14ac:dyDescent="0.55000000000000004">
      <c r="D20" s="1" t="s">
        <v>215</v>
      </c>
      <c r="AG20" s="1" t="s">
        <v>5</v>
      </c>
      <c r="BH20" s="1">
        <v>19</v>
      </c>
    </row>
    <row r="21" spans="4:60" x14ac:dyDescent="0.55000000000000004">
      <c r="D21" s="1" t="s">
        <v>216</v>
      </c>
      <c r="AG21" s="1" t="s">
        <v>4</v>
      </c>
      <c r="BH21" s="1">
        <v>20</v>
      </c>
    </row>
    <row r="22" spans="4:60" x14ac:dyDescent="0.55000000000000004">
      <c r="AG22" s="1" t="s">
        <v>3</v>
      </c>
      <c r="BH22" s="1">
        <v>21</v>
      </c>
    </row>
    <row r="23" spans="4:60" x14ac:dyDescent="0.55000000000000004">
      <c r="AG23" s="1" t="s">
        <v>2</v>
      </c>
      <c r="BH23" s="1">
        <v>22</v>
      </c>
    </row>
    <row r="24" spans="4:60" x14ac:dyDescent="0.55000000000000004">
      <c r="AG24" s="1" t="s">
        <v>1</v>
      </c>
      <c r="BH24" s="1">
        <v>23</v>
      </c>
    </row>
    <row r="25" spans="4:60" x14ac:dyDescent="0.55000000000000004">
      <c r="AG25" s="1" t="s">
        <v>0</v>
      </c>
      <c r="BH25" s="1">
        <v>24</v>
      </c>
    </row>
    <row r="26" spans="4:60" x14ac:dyDescent="0.55000000000000004">
      <c r="BH26" s="1">
        <v>25</v>
      </c>
    </row>
    <row r="27" spans="4:60" x14ac:dyDescent="0.55000000000000004">
      <c r="BH27" s="1">
        <v>26</v>
      </c>
    </row>
    <row r="28" spans="4:60" x14ac:dyDescent="0.55000000000000004">
      <c r="BH28" s="1">
        <v>27</v>
      </c>
    </row>
    <row r="29" spans="4:60" x14ac:dyDescent="0.55000000000000004">
      <c r="BH29" s="1">
        <v>28</v>
      </c>
    </row>
    <row r="30" spans="4:60" x14ac:dyDescent="0.55000000000000004">
      <c r="BH30" s="1">
        <v>29</v>
      </c>
    </row>
    <row r="31" spans="4:60" x14ac:dyDescent="0.55000000000000004">
      <c r="BH31" s="1">
        <v>30</v>
      </c>
    </row>
    <row r="32" spans="4:60" x14ac:dyDescent="0.55000000000000004">
      <c r="BH32" s="1">
        <v>31</v>
      </c>
    </row>
  </sheetData>
  <sheetProtection selectLockedCell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65</vt:i4>
      </vt:variant>
    </vt:vector>
  </HeadingPairs>
  <TitlesOfParts>
    <vt:vector size="73" baseType="lpstr">
      <vt:lpstr>実績報告にあたっての注意事項</vt:lpstr>
      <vt:lpstr>実績報告書（様式第10-1号）</vt:lpstr>
      <vt:lpstr>経費明細(精算書表紙)(様式第10-1号別紙)</vt:lpstr>
      <vt:lpstr>経費明細(精算書内訳)(様式第10-1号別紙)</vt:lpstr>
      <vt:lpstr>日割り単価計算シート </vt:lpstr>
      <vt:lpstr>取組結果報告書（様式第10－2号）</vt:lpstr>
      <vt:lpstr>記入例</vt:lpstr>
      <vt:lpstr>参照リスト</vt:lpstr>
      <vt:lpstr>A.</vt:lpstr>
      <vt:lpstr>B.</vt:lpstr>
      <vt:lpstr>C.</vt:lpstr>
      <vt:lpstr>D.</vt:lpstr>
      <vt:lpstr>E.</vt:lpstr>
      <vt:lpstr>F.</vt:lpstr>
      <vt:lpstr>G.</vt:lpstr>
      <vt:lpstr>H.</vt:lpstr>
      <vt:lpstr>I.</vt:lpstr>
      <vt:lpstr>J.</vt:lpstr>
      <vt:lpstr>K.</vt:lpstr>
      <vt:lpstr>L.</vt:lpstr>
      <vt:lpstr>M.</vt:lpstr>
      <vt:lpstr>N.</vt:lpstr>
      <vt:lpstr>O.</vt:lpstr>
      <vt:lpstr>P.</vt:lpstr>
      <vt:lpstr>'経費明細(精算書内訳)(様式第10-1号別紙)'!Print_Area</vt:lpstr>
      <vt:lpstr>'経費明細(精算書表紙)(様式第10-1号別紙)'!Print_Area</vt:lpstr>
      <vt:lpstr>実績報告にあたっての注意事項!Print_Area</vt:lpstr>
      <vt:lpstr>'実績報告書（様式第10-1号）'!Print_Area</vt:lpstr>
      <vt:lpstr>'取組結果報告書（様式第10－2号）'!Print_Area</vt:lpstr>
      <vt:lpstr>'日割り単価計算シート '!Print_Area</vt:lpstr>
      <vt:lpstr>Q.</vt:lpstr>
      <vt:lpstr>R.</vt:lpstr>
      <vt:lpstr>S.</vt:lpstr>
      <vt:lpstr>T.</vt:lpstr>
      <vt:lpstr>サービス業</vt:lpstr>
      <vt:lpstr>医療・福祉</vt:lpstr>
      <vt:lpstr>飲食サービス業</vt:lpstr>
      <vt:lpstr>運輸業</vt:lpstr>
      <vt:lpstr>卸売業</vt:lpstr>
      <vt:lpstr>学習支援業</vt:lpstr>
      <vt:lpstr>学術研究</vt:lpstr>
      <vt:lpstr>漁業</vt:lpstr>
      <vt:lpstr>教育</vt:lpstr>
      <vt:lpstr>業業</vt:lpstr>
      <vt:lpstr>業種</vt:lpstr>
      <vt:lpstr>金融業</vt:lpstr>
      <vt:lpstr>月</vt:lpstr>
      <vt:lpstr>建設業</vt:lpstr>
      <vt:lpstr>娯楽業</vt:lpstr>
      <vt:lpstr>公務</vt:lpstr>
      <vt:lpstr>鉱業</vt:lpstr>
      <vt:lpstr>砂利採取業</vt:lpstr>
      <vt:lpstr>採石業</vt:lpstr>
      <vt:lpstr>宿泊業</vt:lpstr>
      <vt:lpstr>小売業</vt:lpstr>
      <vt:lpstr>情報通信業</vt:lpstr>
      <vt:lpstr>生活関連サービス業</vt:lpstr>
      <vt:lpstr>製造業</vt:lpstr>
      <vt:lpstr>専門・技術サービス業</vt:lpstr>
      <vt:lpstr>電気・ガス・熱供給・水道業</vt:lpstr>
      <vt:lpstr>日数</vt:lpstr>
      <vt:lpstr>年度</vt:lpstr>
      <vt:lpstr>年度1</vt:lpstr>
      <vt:lpstr>年度2</vt:lpstr>
      <vt:lpstr>農業</vt:lpstr>
      <vt:lpstr>不動産業</vt:lpstr>
      <vt:lpstr>福祉</vt:lpstr>
      <vt:lpstr>複合サービス業</vt:lpstr>
      <vt:lpstr>物品賃貸業</vt:lpstr>
      <vt:lpstr>分類不能の産業</vt:lpstr>
      <vt:lpstr>保険業</vt:lpstr>
      <vt:lpstr>郵便業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2026-05-08T07:34:01Z</dcterms:created>
  <dcterms:modified xsi:type="dcterms:W3CDTF">2026-05-08T07:35:12Z</dcterms:modified>
</cp:coreProperties>
</file>