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ACEF332A-1DBC-4405-B798-5108451BE8DB}" xr6:coauthVersionLast="47" xr6:coauthVersionMax="47" xr10:uidLastSave="{00000000-0000-0000-0000-000000000000}"/>
  <bookViews>
    <workbookView xWindow="28680" yWindow="-4635" windowWidth="29040" windowHeight="15720" tabRatio="882" xr2:uid="{00000000-000D-0000-FFFF-FFFF00000000}"/>
  </bookViews>
  <sheets>
    <sheet name="申１" sheetId="46" r:id="rId1"/>
    <sheet name="申２" sheetId="41" r:id="rId2"/>
    <sheet name="申３" sheetId="25" r:id="rId3"/>
    <sheet name="申４" sheetId="48" r:id="rId4"/>
    <sheet name="申５" sheetId="53" r:id="rId5"/>
    <sheet name="申６" sheetId="42" r:id="rId6"/>
    <sheet name="誓約書" sheetId="43" r:id="rId7"/>
    <sheet name="事業所一覧 " sheetId="30" r:id="rId8"/>
    <sheet name="委任状" sheetId="31" r:id="rId9"/>
    <sheet name="加算① " sheetId="32" r:id="rId10"/>
    <sheet name="加算②" sheetId="33" r:id="rId11"/>
    <sheet name="加算③" sheetId="34" r:id="rId12"/>
    <sheet name="加算④" sheetId="35" r:id="rId13"/>
    <sheet name="育業応援プランシート" sheetId="52" r:id="rId14"/>
    <sheet name="入力規則" sheetId="38" state="hidden" r:id="rId15"/>
  </sheets>
  <definedNames>
    <definedName name="_xlnm.Print_Area" localSheetId="8">委任状!$A$1:$O$49</definedName>
    <definedName name="_xlnm.Print_Area" localSheetId="9">'加算① '!$A$1:$AA$30</definedName>
    <definedName name="_xlnm.Print_Area" localSheetId="10">加算②!$A$1:$V$19</definedName>
    <definedName name="_xlnm.Print_Area" localSheetId="11">加算③!$A$1:$T$25</definedName>
    <definedName name="_xlnm.Print_Area" localSheetId="12">加算④!$A$1:$AA$39</definedName>
    <definedName name="_xlnm.Print_Area" localSheetId="7">'事業所一覧 '!$A$1:$X$49</definedName>
    <definedName name="_xlnm.Print_Area" localSheetId="0">申１!$A$1:$Y$42</definedName>
    <definedName name="_xlnm.Print_Area" localSheetId="1">申２!$A$1:$Z$43</definedName>
    <definedName name="_xlnm.Print_Area" localSheetId="2">申３!$A$1:$U$31</definedName>
    <definedName name="_xlnm.Print_Area" localSheetId="3">申４!$A$1:$Z$26</definedName>
    <definedName name="_xlnm.Print_Area" localSheetId="4">申５!$A$1:$AG$43</definedName>
    <definedName name="_xlnm.Print_Area" localSheetId="5">申６!$A$1:$AJ$53</definedName>
    <definedName name="_xlnm.Print_Area" localSheetId="6">誓約書!$A$1:$N$66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46" l="1"/>
  <c r="S23" i="46" l="1"/>
  <c r="S2" i="53" l="1"/>
  <c r="Z1" i="53" l="1"/>
  <c r="AH20" i="53"/>
  <c r="AH18" i="53"/>
  <c r="AH9" i="53"/>
  <c r="AI101" i="52" l="1"/>
  <c r="AI1" i="52"/>
  <c r="AI55" i="52" s="1"/>
  <c r="D4" i="32" l="1"/>
  <c r="H45" i="31"/>
  <c r="H39" i="31"/>
  <c r="P5" i="30"/>
  <c r="I4" i="52"/>
  <c r="I104" i="52" s="1"/>
  <c r="H47" i="31" l="1"/>
  <c r="D4" i="33"/>
  <c r="D4" i="34"/>
  <c r="AB19" i="41"/>
  <c r="AB35" i="35"/>
  <c r="AD24" i="35"/>
  <c r="AB24" i="35" s="1"/>
  <c r="U14" i="35"/>
  <c r="S14" i="35"/>
  <c r="Q14" i="35"/>
  <c r="K14" i="35"/>
  <c r="I14" i="35"/>
  <c r="G14" i="35"/>
  <c r="U13" i="35"/>
  <c r="S13" i="35"/>
  <c r="Q13" i="35"/>
  <c r="K13" i="35"/>
  <c r="I13" i="35"/>
  <c r="G13" i="35"/>
  <c r="U12" i="35"/>
  <c r="S12" i="35"/>
  <c r="Q12" i="35"/>
  <c r="K12" i="35"/>
  <c r="I12" i="35"/>
  <c r="G12" i="35"/>
  <c r="U11" i="35"/>
  <c r="S11" i="35"/>
  <c r="Q11" i="35"/>
  <c r="K11" i="35"/>
  <c r="I11" i="35"/>
  <c r="G11" i="35"/>
  <c r="U10" i="35"/>
  <c r="S10" i="35"/>
  <c r="Q10" i="35"/>
  <c r="K10" i="35"/>
  <c r="I10" i="35"/>
  <c r="G10" i="35"/>
  <c r="U9" i="35" l="1"/>
  <c r="S9" i="35"/>
  <c r="Q9" i="35"/>
  <c r="K9" i="35"/>
  <c r="I9" i="35"/>
  <c r="G9" i="35"/>
  <c r="E8" i="35"/>
  <c r="E7" i="35"/>
  <c r="D4" i="35"/>
  <c r="W21" i="34"/>
  <c r="U21" i="34" s="1"/>
  <c r="S29" i="41" l="1"/>
  <c r="S25" i="41"/>
  <c r="H42" i="31" l="1"/>
  <c r="O1" i="31" l="1"/>
  <c r="X1" i="48"/>
  <c r="A1" i="34" l="1"/>
  <c r="AA1" i="35"/>
  <c r="A1" i="35"/>
  <c r="T1" i="34"/>
  <c r="A1" i="33"/>
  <c r="S1" i="33"/>
  <c r="X1" i="32"/>
  <c r="K65" i="43"/>
  <c r="K64" i="43"/>
  <c r="K63" i="43"/>
  <c r="K62" i="43"/>
  <c r="H58" i="43" l="1"/>
  <c r="F58" i="43"/>
  <c r="D58" i="43"/>
  <c r="Q2" i="46" l="1"/>
  <c r="Z2" i="52" s="1"/>
  <c r="Z102" i="52" s="1"/>
  <c r="B22" i="30"/>
  <c r="V3" i="30"/>
  <c r="T3" i="30"/>
  <c r="R3" i="30"/>
  <c r="X1" i="30"/>
  <c r="N1" i="43"/>
  <c r="AJ1" i="42"/>
  <c r="R1" i="25"/>
  <c r="Z1" i="41"/>
  <c r="I37" i="46"/>
  <c r="Z37" i="46" s="1"/>
  <c r="D23" i="46" l="1"/>
  <c r="Z2" i="42"/>
  <c r="W2" i="48"/>
  <c r="S2" i="41"/>
  <c r="N2" i="25"/>
  <c r="AH48" i="42" l="1"/>
  <c r="AB48" i="42"/>
  <c r="V48" i="42"/>
  <c r="P48" i="42"/>
  <c r="J48" i="42"/>
  <c r="D48" i="42"/>
  <c r="AF17" i="42"/>
  <c r="AH17" i="42" s="1"/>
  <c r="Z17" i="42"/>
  <c r="AB17" i="42" s="1"/>
  <c r="T17" i="42"/>
  <c r="V17" i="42" s="1"/>
  <c r="N17" i="42"/>
  <c r="P17" i="42" s="1"/>
  <c r="H17" i="42"/>
  <c r="J17" i="42" s="1"/>
  <c r="B17" i="42"/>
  <c r="D17" i="42" s="1"/>
  <c r="H18" i="42" l="1"/>
  <c r="J18" i="42" s="1"/>
  <c r="T18" i="42"/>
  <c r="N18" i="42"/>
  <c r="Z18" i="42"/>
  <c r="AF18" i="42"/>
  <c r="B18" i="42"/>
  <c r="H19" i="42" l="1"/>
  <c r="J19" i="42" s="1"/>
  <c r="AH18" i="42"/>
  <c r="AF19" i="42"/>
  <c r="AB18" i="42"/>
  <c r="Z19" i="42"/>
  <c r="V18" i="42"/>
  <c r="T19" i="42"/>
  <c r="D18" i="42"/>
  <c r="B19" i="42"/>
  <c r="N19" i="42"/>
  <c r="P18" i="42"/>
  <c r="H20" i="42" l="1"/>
  <c r="J20" i="42" s="1"/>
  <c r="AH19" i="42"/>
  <c r="AF20" i="42"/>
  <c r="D19" i="42"/>
  <c r="B20" i="42"/>
  <c r="P19" i="42"/>
  <c r="N20" i="42"/>
  <c r="V19" i="42"/>
  <c r="T20" i="42"/>
  <c r="AB19" i="42"/>
  <c r="Z20" i="42"/>
  <c r="H21" i="42" l="1"/>
  <c r="H22" i="42" s="1"/>
  <c r="N21" i="42"/>
  <c r="P20" i="42"/>
  <c r="AB20" i="42"/>
  <c r="Z21" i="42"/>
  <c r="V20" i="42"/>
  <c r="T21" i="42"/>
  <c r="D20" i="42"/>
  <c r="B21" i="42"/>
  <c r="AH20" i="42"/>
  <c r="AF21" i="42"/>
  <c r="J21" i="42" l="1"/>
  <c r="J22" i="42"/>
  <c r="H23" i="42"/>
  <c r="P21" i="42"/>
  <c r="N22" i="42"/>
  <c r="V21" i="42"/>
  <c r="T22" i="42"/>
  <c r="AB21" i="42"/>
  <c r="Z22" i="42"/>
  <c r="AH21" i="42"/>
  <c r="AF22" i="42"/>
  <c r="D21" i="42"/>
  <c r="B22" i="42"/>
  <c r="D22" i="42" l="1"/>
  <c r="B23" i="42"/>
  <c r="J23" i="42"/>
  <c r="H24" i="42"/>
  <c r="AH22" i="42"/>
  <c r="AF23" i="42"/>
  <c r="AB22" i="42"/>
  <c r="Z23" i="42"/>
  <c r="V22" i="42"/>
  <c r="T23" i="42"/>
  <c r="N23" i="42"/>
  <c r="P22" i="42"/>
  <c r="AH23" i="42" l="1"/>
  <c r="AF24" i="42"/>
  <c r="J24" i="42"/>
  <c r="H25" i="42"/>
  <c r="D23" i="42"/>
  <c r="B24" i="42"/>
  <c r="P23" i="42"/>
  <c r="N24" i="42"/>
  <c r="V23" i="42"/>
  <c r="T24" i="42"/>
  <c r="AB23" i="42"/>
  <c r="Z24" i="42"/>
  <c r="H26" i="42" l="1"/>
  <c r="J25" i="42"/>
  <c r="AH24" i="42"/>
  <c r="AF25" i="42"/>
  <c r="V24" i="42"/>
  <c r="T25" i="42"/>
  <c r="N25" i="42"/>
  <c r="P24" i="42"/>
  <c r="AB24" i="42"/>
  <c r="Z25" i="42"/>
  <c r="D24" i="42"/>
  <c r="B25" i="42"/>
  <c r="H27" i="42" l="1"/>
  <c r="J26" i="42"/>
  <c r="D25" i="42"/>
  <c r="B26" i="42"/>
  <c r="AB25" i="42"/>
  <c r="Z26" i="42"/>
  <c r="P25" i="42"/>
  <c r="N26" i="42"/>
  <c r="V25" i="42"/>
  <c r="T26" i="42"/>
  <c r="AH25" i="42"/>
  <c r="AF26" i="42"/>
  <c r="N27" i="42" l="1"/>
  <c r="P26" i="42"/>
  <c r="D26" i="42"/>
  <c r="B27" i="42"/>
  <c r="AH26" i="42"/>
  <c r="AF27" i="42"/>
  <c r="V26" i="42"/>
  <c r="T27" i="42"/>
  <c r="AB26" i="42"/>
  <c r="Z27" i="42"/>
  <c r="H28" i="42"/>
  <c r="J27" i="42"/>
  <c r="V27" i="42" l="1"/>
  <c r="T28" i="42"/>
  <c r="D27" i="42"/>
  <c r="B28" i="42"/>
  <c r="AB27" i="42"/>
  <c r="Z28" i="42"/>
  <c r="P27" i="42"/>
  <c r="N28" i="42"/>
  <c r="J28" i="42"/>
  <c r="H29" i="42"/>
  <c r="AH27" i="42"/>
  <c r="AF28" i="42"/>
  <c r="AB28" i="42" l="1"/>
  <c r="Z29" i="42"/>
  <c r="D28" i="42"/>
  <c r="B29" i="42"/>
  <c r="AH28" i="42"/>
  <c r="AF29" i="42"/>
  <c r="H30" i="42"/>
  <c r="J29" i="42"/>
  <c r="N29" i="42"/>
  <c r="P28" i="42"/>
  <c r="V28" i="42"/>
  <c r="T29" i="42"/>
  <c r="V29" i="42" l="1"/>
  <c r="T30" i="42"/>
  <c r="P29" i="42"/>
  <c r="N30" i="42"/>
  <c r="H31" i="42"/>
  <c r="J30" i="42"/>
  <c r="AH29" i="42"/>
  <c r="AF30" i="42"/>
  <c r="D29" i="42"/>
  <c r="B30" i="42"/>
  <c r="AB29" i="42"/>
  <c r="Z30" i="42"/>
  <c r="H32" i="42" l="1"/>
  <c r="J31" i="42"/>
  <c r="AB30" i="42"/>
  <c r="Z31" i="42"/>
  <c r="AH30" i="42"/>
  <c r="AF31" i="42"/>
  <c r="N31" i="42"/>
  <c r="P30" i="42"/>
  <c r="D30" i="42"/>
  <c r="B31" i="42"/>
  <c r="V30" i="42"/>
  <c r="T31" i="42"/>
  <c r="N32" i="42" l="1"/>
  <c r="P31" i="42"/>
  <c r="AH31" i="42"/>
  <c r="AF32" i="42"/>
  <c r="D31" i="42"/>
  <c r="B32" i="42"/>
  <c r="AB31" i="42"/>
  <c r="Z32" i="42"/>
  <c r="V31" i="42"/>
  <c r="T32" i="42"/>
  <c r="H33" i="42"/>
  <c r="J32" i="42"/>
  <c r="P32" i="42" l="1"/>
  <c r="N33" i="42"/>
  <c r="V32" i="42"/>
  <c r="T33" i="42"/>
  <c r="D32" i="42"/>
  <c r="B33" i="42"/>
  <c r="AH32" i="42"/>
  <c r="AF33" i="42"/>
  <c r="H34" i="42"/>
  <c r="J33" i="42"/>
  <c r="AB32" i="42"/>
  <c r="Z33" i="42"/>
  <c r="AB33" i="42" l="1"/>
  <c r="Z34" i="42"/>
  <c r="AH33" i="42"/>
  <c r="AF34" i="42"/>
  <c r="D33" i="42"/>
  <c r="B34" i="42"/>
  <c r="V33" i="42"/>
  <c r="T34" i="42"/>
  <c r="J34" i="42"/>
  <c r="H35" i="42"/>
  <c r="N34" i="42"/>
  <c r="P33" i="42"/>
  <c r="N35" i="42" l="1"/>
  <c r="P34" i="42"/>
  <c r="D34" i="42"/>
  <c r="B35" i="42"/>
  <c r="H36" i="42"/>
  <c r="J35" i="42"/>
  <c r="AH34" i="42"/>
  <c r="AF35" i="42"/>
  <c r="V34" i="42"/>
  <c r="T35" i="42"/>
  <c r="AB34" i="42"/>
  <c r="Z35" i="42"/>
  <c r="AH35" i="42" l="1"/>
  <c r="AF36" i="42"/>
  <c r="AB35" i="42"/>
  <c r="Z36" i="42"/>
  <c r="V35" i="42"/>
  <c r="T36" i="42"/>
  <c r="H37" i="42"/>
  <c r="J36" i="42"/>
  <c r="D35" i="42"/>
  <c r="B36" i="42"/>
  <c r="N36" i="42"/>
  <c r="P35" i="42"/>
  <c r="J37" i="42" l="1"/>
  <c r="H38" i="42"/>
  <c r="V36" i="42"/>
  <c r="T37" i="42"/>
  <c r="AB36" i="42"/>
  <c r="Z37" i="42"/>
  <c r="D36" i="42"/>
  <c r="B37" i="42"/>
  <c r="AH36" i="42"/>
  <c r="AF37" i="42"/>
  <c r="P36" i="42"/>
  <c r="N37" i="42"/>
  <c r="D37" i="42" l="1"/>
  <c r="B38" i="42"/>
  <c r="AB37" i="42"/>
  <c r="Z38" i="42"/>
  <c r="N38" i="42"/>
  <c r="P37" i="42"/>
  <c r="V37" i="42"/>
  <c r="T38" i="42"/>
  <c r="AH37" i="42"/>
  <c r="AF38" i="42"/>
  <c r="H39" i="42"/>
  <c r="J38" i="42"/>
  <c r="V38" i="42" l="1"/>
  <c r="T39" i="42"/>
  <c r="N39" i="42"/>
  <c r="P38" i="42"/>
  <c r="H40" i="42"/>
  <c r="J39" i="42"/>
  <c r="AB38" i="42"/>
  <c r="Z39" i="42"/>
  <c r="AH38" i="42"/>
  <c r="AF39" i="42"/>
  <c r="D38" i="42"/>
  <c r="B39" i="42"/>
  <c r="D39" i="42" l="1"/>
  <c r="B40" i="42"/>
  <c r="AH39" i="42"/>
  <c r="AF40" i="42"/>
  <c r="AB39" i="42"/>
  <c r="Z40" i="42"/>
  <c r="H41" i="42"/>
  <c r="J40" i="42"/>
  <c r="N40" i="42"/>
  <c r="P39" i="42"/>
  <c r="V39" i="42"/>
  <c r="T40" i="42"/>
  <c r="V40" i="42" l="1"/>
  <c r="T41" i="42"/>
  <c r="H42" i="42"/>
  <c r="J41" i="42"/>
  <c r="AB40" i="42"/>
  <c r="Z41" i="42"/>
  <c r="AH40" i="42"/>
  <c r="AF41" i="42"/>
  <c r="N41" i="42"/>
  <c r="P40" i="42"/>
  <c r="D40" i="42"/>
  <c r="B41" i="42"/>
  <c r="D41" i="42" l="1"/>
  <c r="B42" i="42"/>
  <c r="AH41" i="42"/>
  <c r="AF42" i="42"/>
  <c r="AB41" i="42"/>
  <c r="Z42" i="42"/>
  <c r="J42" i="42"/>
  <c r="H43" i="42"/>
  <c r="N42" i="42"/>
  <c r="P41" i="42"/>
  <c r="V41" i="42"/>
  <c r="T42" i="42"/>
  <c r="H44" i="42" l="1"/>
  <c r="J43" i="42"/>
  <c r="AB42" i="42"/>
  <c r="Z43" i="42"/>
  <c r="V42" i="42"/>
  <c r="T43" i="42"/>
  <c r="AH42" i="42"/>
  <c r="AF43" i="42"/>
  <c r="N43" i="42"/>
  <c r="P42" i="42"/>
  <c r="D42" i="42"/>
  <c r="B43" i="42"/>
  <c r="AH43" i="42" l="1"/>
  <c r="AF44" i="42"/>
  <c r="V43" i="42"/>
  <c r="T44" i="42"/>
  <c r="D43" i="42"/>
  <c r="B44" i="42"/>
  <c r="AB43" i="42"/>
  <c r="Z44" i="42"/>
  <c r="N44" i="42"/>
  <c r="P43" i="42"/>
  <c r="H45" i="42"/>
  <c r="J44" i="42"/>
  <c r="H46" i="42" l="1"/>
  <c r="J45" i="42"/>
  <c r="AB44" i="42"/>
  <c r="Z45" i="42"/>
  <c r="D44" i="42"/>
  <c r="B45" i="42"/>
  <c r="V44" i="42"/>
  <c r="T45" i="42"/>
  <c r="N45" i="42"/>
  <c r="P44" i="42"/>
  <c r="AH44" i="42"/>
  <c r="AF45" i="42"/>
  <c r="V45" i="42" l="1"/>
  <c r="T46" i="42"/>
  <c r="D45" i="42"/>
  <c r="B46" i="42"/>
  <c r="AB45" i="42"/>
  <c r="Z46" i="42"/>
  <c r="AH45" i="42"/>
  <c r="AF46" i="42"/>
  <c r="N46" i="42"/>
  <c r="P45" i="42"/>
  <c r="H47" i="42"/>
  <c r="J47" i="42" s="1"/>
  <c r="J46" i="42"/>
  <c r="P46" i="42" l="1"/>
  <c r="N47" i="42"/>
  <c r="P47" i="42" s="1"/>
  <c r="AH46" i="42"/>
  <c r="AF47" i="42"/>
  <c r="AH47" i="42" s="1"/>
  <c r="AB46" i="42"/>
  <c r="Z47" i="42"/>
  <c r="AB47" i="42" s="1"/>
  <c r="D46" i="42"/>
  <c r="B47" i="42"/>
  <c r="D47" i="42" s="1"/>
  <c r="V46" i="42"/>
  <c r="T47" i="42"/>
  <c r="V47" i="42" s="1"/>
  <c r="AB21" i="41" l="1"/>
  <c r="AC31" i="41"/>
  <c r="AC29" i="41"/>
  <c r="AC27" i="41"/>
  <c r="AC25" i="41"/>
  <c r="AC23" i="41"/>
  <c r="AC21" i="41"/>
  <c r="AB31" i="41"/>
  <c r="AB29" i="41"/>
  <c r="AB27" i="41"/>
  <c r="AB25" i="41"/>
  <c r="AB23" i="41"/>
  <c r="AA21" i="41" l="1"/>
  <c r="AA29" i="41"/>
  <c r="AA31" i="41"/>
  <c r="AC19" i="41"/>
  <c r="S31" i="41" s="1"/>
  <c r="X31" i="41" s="1"/>
  <c r="Y14" i="35" s="1"/>
  <c r="AD33" i="41"/>
  <c r="AF33" i="41" s="1"/>
  <c r="X25" i="41"/>
  <c r="Y11" i="35" s="1"/>
  <c r="X29" i="41"/>
  <c r="Y13" i="35" s="1"/>
  <c r="AA27" i="41"/>
  <c r="AA25" i="41"/>
  <c r="AA23" i="41"/>
  <c r="L33" i="41" l="1"/>
  <c r="J33" i="41"/>
  <c r="S27" i="41"/>
  <c r="X27" i="41" s="1"/>
  <c r="Y12" i="35" s="1"/>
  <c r="H33" i="41"/>
  <c r="S23" i="41"/>
  <c r="X23" i="41" s="1"/>
  <c r="Y10" i="35" s="1"/>
  <c r="S21" i="41"/>
  <c r="X21" i="41" s="1"/>
  <c r="AA26" i="41"/>
  <c r="AA32" i="41"/>
  <c r="AA30" i="41"/>
  <c r="AA28" i="41"/>
  <c r="AA24" i="41"/>
  <c r="AA22" i="41"/>
  <c r="X33" i="41" l="1"/>
  <c r="AA33" i="41" s="1"/>
  <c r="Y9" i="35"/>
  <c r="AB14" i="35" s="1"/>
  <c r="AB34" i="41"/>
  <c r="AB25" i="35" l="1"/>
  <c r="U7" i="34"/>
  <c r="Z7" i="33"/>
  <c r="X7" i="33" s="1"/>
  <c r="AD14" i="32"/>
  <c r="AC14" i="32"/>
  <c r="AD13" i="32"/>
  <c r="AC13" i="32"/>
  <c r="AD12" i="32"/>
  <c r="AC12" i="32"/>
  <c r="AD11" i="32"/>
  <c r="AC11" i="32"/>
  <c r="AD10" i="32"/>
  <c r="AC10" i="32"/>
  <c r="AD9" i="32"/>
  <c r="AC9" i="32"/>
  <c r="U44" i="30"/>
  <c r="U37" i="30"/>
  <c r="AE9" i="32" l="1"/>
  <c r="Y9" i="32" s="1"/>
  <c r="AE10" i="32"/>
  <c r="Y10" i="32" s="1"/>
  <c r="AE14" i="32"/>
  <c r="Y14" i="32" s="1"/>
  <c r="AE12" i="32"/>
  <c r="Y12" i="32" s="1"/>
  <c r="AE11" i="32"/>
  <c r="Y11" i="32" s="1"/>
  <c r="AE13" i="32"/>
  <c r="Y13" i="32" s="1"/>
  <c r="U46" i="30"/>
  <c r="Z46" i="30" s="1"/>
  <c r="X21" i="34"/>
  <c r="AB9"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D23" authorId="0" shapeId="0" xr:uid="{00000000-0006-0000-0000-000005000000}">
      <text>
        <r>
          <rPr>
            <sz val="9"/>
            <color indexed="81"/>
            <rFont val="ＭＳ Ｐゴシック"/>
            <family val="3"/>
            <charset val="128"/>
          </rPr>
          <t>右の申請額内訳の合計が自動計算</t>
        </r>
      </text>
    </comment>
    <comment ref="N23" authorId="0" shapeId="0" xr:uid="{00000000-0006-0000-0000-000006000000}">
      <text>
        <r>
          <rPr>
            <sz val="9"/>
            <color indexed="81"/>
            <rFont val="ＭＳ Ｐゴシック"/>
            <family val="3"/>
            <charset val="128"/>
          </rPr>
          <t>奨励額をプルダウンで選択してください。
25万円、55万円 以降は27万.5千円ずつ加算。最大330万円</t>
        </r>
      </text>
    </comment>
    <comment ref="S23" authorId="0" shapeId="0" xr:uid="{00000000-0006-0000-0000-000007000000}">
      <text>
        <r>
          <rPr>
            <sz val="9"/>
            <color indexed="81"/>
            <rFont val="ＭＳ Ｐゴシック"/>
            <family val="3"/>
            <charset val="128"/>
          </rPr>
          <t>加算となる取組の✓により自動計算</t>
        </r>
      </text>
    </comment>
    <comment ref="V33" authorId="0" shapeId="0" xr:uid="{00000000-0006-0000-0000-000008000000}">
      <text>
        <r>
          <rPr>
            <sz val="9"/>
            <color indexed="81"/>
            <rFont val="ＭＳ Ｐゴシック"/>
            <family val="3"/>
            <charset val="128"/>
          </rPr>
          <t xml:space="preserve">加算③、④を選択した場合は、必ずプランシートを作成し、忘れずに☑を入れて提出してください。
</t>
        </r>
      </text>
    </comment>
    <comment ref="I36" authorId="0" shapeId="0" xr:uid="{00000000-0006-0000-0000-000009000000}">
      <text>
        <r>
          <rPr>
            <sz val="9"/>
            <color indexed="81"/>
            <rFont val="ＭＳ Ｐゴシック"/>
            <family val="3"/>
            <charset val="128"/>
          </rPr>
          <t>▼をクリックして該当業種を選択してください</t>
        </r>
      </text>
    </comment>
    <comment ref="X37" authorId="0" shapeId="0" xr:uid="{00000000-0006-0000-0000-00000A000000}">
      <text>
        <r>
          <rPr>
            <sz val="9"/>
            <color indexed="81"/>
            <rFont val="ＭＳ Ｐゴシック"/>
            <family val="3"/>
            <charset val="128"/>
          </rPr>
          <t>左側の男性女性の内訳を入力すると自動計算されます。３０1人以上は要件対象外です。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B00-000001000000}">
      <text>
        <r>
          <rPr>
            <sz val="9"/>
            <color indexed="81"/>
            <rFont val="ＭＳ Ｐゴシック"/>
            <family val="3"/>
            <charset val="128"/>
          </rPr>
          <t>申１シートから自動入力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C00-000001000000}">
      <text>
        <r>
          <rPr>
            <sz val="9"/>
            <color indexed="81"/>
            <rFont val="ＭＳ Ｐゴシック"/>
            <family val="3"/>
            <charset val="128"/>
          </rPr>
          <t>申１シートから自動入力</t>
        </r>
      </text>
    </comment>
    <comment ref="E7" authorId="0" shapeId="0" xr:uid="{00000000-0006-0000-0C00-000002000000}">
      <text>
        <r>
          <rPr>
            <sz val="9"/>
            <color indexed="81"/>
            <rFont val="ＭＳ Ｐゴシック"/>
            <family val="3"/>
            <charset val="128"/>
          </rPr>
          <t>申２シートから自動入力</t>
        </r>
      </text>
    </comment>
    <comment ref="E8" authorId="0" shapeId="0" xr:uid="{00000000-0006-0000-0C00-000003000000}">
      <text>
        <r>
          <rPr>
            <sz val="9"/>
            <color indexed="81"/>
            <rFont val="ＭＳ Ｐゴシック"/>
            <family val="3"/>
            <charset val="128"/>
          </rPr>
          <t>申４シートから自動入力</t>
        </r>
      </text>
    </comment>
    <comment ref="AA9" authorId="0" shapeId="0" xr:uid="{00000000-0006-0000-0C00-000004000000}">
      <text>
        <r>
          <rPr>
            <sz val="9"/>
            <color indexed="81"/>
            <rFont val="ＭＳ Ｐゴシック"/>
            <family val="3"/>
            <charset val="128"/>
          </rPr>
          <t>申２シートから自動入力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D00-000001000000}">
      <text>
        <r>
          <rPr>
            <sz val="9"/>
            <color indexed="81"/>
            <rFont val="ＭＳ Ｐゴシック"/>
            <family val="3"/>
            <charset val="128"/>
          </rPr>
          <t>自動入力</t>
        </r>
        <r>
          <rPr>
            <sz val="9"/>
            <color indexed="81"/>
            <rFont val="MS P ゴシック"/>
            <family val="2"/>
          </rPr>
          <t xml:space="preserve">
</t>
        </r>
      </text>
    </comment>
    <comment ref="I104" authorId="0" shapeId="0" xr:uid="{00000000-0006-0000-0D00-000002000000}">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0" authorId="0" shapeId="0" xr:uid="{00000000-0006-0000-0100-000001000000}">
      <text>
        <r>
          <rPr>
            <sz val="9"/>
            <color indexed="81"/>
            <rFont val="ＭＳ Ｐゴシック"/>
            <family val="3"/>
            <charset val="128"/>
          </rPr>
          <t>実際に取得した育児休業が複数ある場合、申請に使用する育児休業を入力してください。</t>
        </r>
      </text>
    </comment>
    <comment ref="X21" authorId="0" shapeId="0" xr:uid="{00000000-0006-0000-0100-000002000000}">
      <text>
        <r>
          <rPr>
            <b/>
            <sz val="9"/>
            <color indexed="81"/>
            <rFont val="ＭＳ Ｐゴシック"/>
            <family val="3"/>
            <charset val="128"/>
          </rPr>
          <t>自動計算</t>
        </r>
        <r>
          <rPr>
            <sz val="9"/>
            <color indexed="81"/>
            <rFont val="MS P ゴシック"/>
            <family val="2"/>
          </rPr>
          <t xml:space="preserve">
</t>
        </r>
      </text>
    </comment>
    <comment ref="N33" authorId="0" shapeId="0" xr:uid="{00000000-0006-0000-0100-000003000000}">
      <text>
        <r>
          <rPr>
            <sz val="9"/>
            <color indexed="81"/>
            <rFont val="ＭＳ Ｐゴシック"/>
            <family val="3"/>
            <charset val="128"/>
          </rPr>
          <t>最終育児休業終了日の翌日を自動入力</t>
        </r>
      </text>
    </comment>
    <comment ref="X33" authorId="0" shapeId="0" xr:uid="{00000000-0006-0000-0100-000004000000}">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400-000001000000}">
      <text>
        <r>
          <rPr>
            <sz val="9"/>
            <color indexed="81"/>
            <rFont val="ＭＳ Ｐゴシック"/>
            <family val="3"/>
            <charset val="128"/>
          </rPr>
          <t>職務をプルダウンで選択してください。</t>
        </r>
      </text>
    </comment>
    <comment ref="O6" authorId="0" shapeId="0" xr:uid="{00000000-0006-0000-0400-000002000000}">
      <text>
        <r>
          <rPr>
            <sz val="9"/>
            <color indexed="81"/>
            <rFont val="ＭＳ Ｐゴシック"/>
            <family val="3"/>
            <charset val="128"/>
          </rPr>
          <t>職務をプルダウンで選択してください。</t>
        </r>
      </text>
    </comment>
    <comment ref="N9" authorId="0" shapeId="0" xr:uid="{00000000-0006-0000-0400-000003000000}">
      <text>
        <r>
          <rPr>
            <sz val="9"/>
            <color indexed="81"/>
            <rFont val="ＭＳ Ｐゴシック"/>
            <family val="3"/>
            <charset val="128"/>
          </rPr>
          <t>雇用形態を いずれか一つをクリックし✓を入れる。</t>
        </r>
      </text>
    </comment>
    <comment ref="X9" authorId="0" shapeId="0" xr:uid="{00000000-0006-0000-0400-000004000000}">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500-000001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00000000-0006-0000-0500-000002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00000000-0006-0000-0500-000003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00000000-0006-0000-0500-000004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00000000-0006-0000-0500-000005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00000000-0006-0000-0500-000006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00000000-0006-0000-0600-000001000000}">
      <text>
        <r>
          <rPr>
            <sz val="9"/>
            <color indexed="81"/>
            <rFont val="ＭＳ Ｐゴシック"/>
            <family val="3"/>
            <charset val="128"/>
          </rPr>
          <t>個人事業主の場合のみ申１シートから自動入力</t>
        </r>
      </text>
    </comment>
    <comment ref="K63" authorId="0" shapeId="0" xr:uid="{00000000-0006-0000-0600-000002000000}">
      <text>
        <r>
          <rPr>
            <sz val="9"/>
            <color indexed="81"/>
            <rFont val="ＭＳ Ｐゴシック"/>
            <family val="3"/>
            <charset val="128"/>
          </rPr>
          <t>申１シートから自動入力</t>
        </r>
      </text>
    </comment>
    <comment ref="K64" authorId="0" shapeId="0" xr:uid="{00000000-0006-0000-0600-000003000000}">
      <text>
        <r>
          <rPr>
            <sz val="9"/>
            <color indexed="81"/>
            <rFont val="ＭＳ Ｐゴシック"/>
            <family val="3"/>
            <charset val="128"/>
          </rPr>
          <t>申１シートから自動入力</t>
        </r>
      </text>
    </comment>
    <comment ref="K65" authorId="0" shapeId="0" xr:uid="{00000000-0006-0000-0600-000004000000}">
      <text>
        <r>
          <rPr>
            <sz val="9"/>
            <color indexed="81"/>
            <rFont val="ＭＳ Ｐゴシック"/>
            <family val="3"/>
            <charset val="128"/>
          </rPr>
          <t>申1シートから自動入力</t>
        </r>
      </text>
    </comment>
    <comment ref="K66" authorId="0" shapeId="0" xr:uid="{00000000-0006-0000-0600-000005000000}">
      <text>
        <r>
          <rPr>
            <sz val="9"/>
            <color indexed="81"/>
            <rFont val="ＭＳ Ｐゴシック"/>
            <family val="3"/>
            <charset val="128"/>
          </rPr>
          <t>代表者氏名は代表者が自署してください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00000000-0006-0000-0700-000001000000}">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P5" authorId="0" shapeId="0" xr:uid="{00000000-0006-0000-0700-000002000000}">
      <text>
        <r>
          <rPr>
            <sz val="9"/>
            <color indexed="81"/>
            <rFont val="ＭＳ Ｐゴシック"/>
            <family val="3"/>
            <charset val="128"/>
          </rPr>
          <t>申１シートから自動入力</t>
        </r>
      </text>
    </comment>
    <comment ref="S12" authorId="0" shapeId="0" xr:uid="{00000000-0006-0000-0700-000003000000}">
      <text>
        <r>
          <rPr>
            <b/>
            <sz val="9"/>
            <color indexed="81"/>
            <rFont val="ＭＳ Ｐゴシック"/>
            <family val="3"/>
            <charset val="128"/>
          </rPr>
          <t xml:space="preserve">作成者:
</t>
        </r>
      </text>
    </comment>
    <comment ref="B22" authorId="0" shapeId="0" xr:uid="{00000000-0006-0000-0700-000004000000}">
      <text>
        <r>
          <rPr>
            <sz val="9"/>
            <color indexed="81"/>
            <rFont val="ＭＳ Ｐゴシック"/>
            <family val="3"/>
            <charset val="128"/>
          </rPr>
          <t>申１シートから自動入力</t>
        </r>
        <r>
          <rPr>
            <sz val="9"/>
            <color indexed="81"/>
            <rFont val="MS P ゴシック"/>
            <family val="2"/>
          </rPr>
          <t xml:space="preserve">
</t>
        </r>
      </text>
    </comment>
    <comment ref="I25" authorId="0" shapeId="0" xr:uid="{00000000-0006-0000-0700-000005000000}">
      <text>
        <r>
          <rPr>
            <sz val="9"/>
            <color indexed="81"/>
            <rFont val="ＭＳ Ｐゴシック"/>
            <family val="3"/>
            <charset val="128"/>
          </rPr>
          <t>登記上の本店と本社機能を持つ事業所が同じ場合は☑を入れてください</t>
        </r>
      </text>
    </comment>
    <comment ref="U37" authorId="0" shapeId="0" xr:uid="{00000000-0006-0000-0700-000006000000}">
      <text>
        <r>
          <rPr>
            <sz val="9"/>
            <color indexed="81"/>
            <rFont val="ＭＳ Ｐゴシック"/>
            <family val="3"/>
            <charset val="128"/>
          </rPr>
          <t>自動計算</t>
        </r>
        <r>
          <rPr>
            <sz val="9"/>
            <color indexed="81"/>
            <rFont val="MS P ゴシック"/>
            <family val="2"/>
          </rPr>
          <t xml:space="preserve">
</t>
        </r>
      </text>
    </comment>
    <comment ref="U44" authorId="0" shapeId="0" xr:uid="{00000000-0006-0000-0700-000007000000}">
      <text>
        <r>
          <rPr>
            <sz val="9"/>
            <color indexed="81"/>
            <rFont val="ＭＳ Ｐゴシック"/>
            <family val="3"/>
            <charset val="128"/>
          </rPr>
          <t>自動計算</t>
        </r>
      </text>
    </comment>
    <comment ref="U46" authorId="0" shapeId="0" xr:uid="{00000000-0006-0000-0700-000008000000}">
      <text>
        <r>
          <rPr>
            <sz val="9"/>
            <color indexed="81"/>
            <rFont val="ＭＳ Ｐゴシック"/>
            <family val="3"/>
            <charset val="128"/>
          </rPr>
          <t>自動計算</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00000000-0006-0000-0800-000001000000}">
      <text>
        <r>
          <rPr>
            <sz val="9"/>
            <color indexed="81"/>
            <rFont val="ＭＳ Ｐゴシック"/>
            <family val="3"/>
            <charset val="128"/>
          </rPr>
          <t>申１シートから自動入力</t>
        </r>
      </text>
    </comment>
    <comment ref="H42" authorId="0" shapeId="0" xr:uid="{00000000-0006-0000-0800-000002000000}">
      <text>
        <r>
          <rPr>
            <sz val="9"/>
            <color indexed="81"/>
            <rFont val="ＭＳ Ｐゴシック"/>
            <family val="3"/>
            <charset val="128"/>
          </rPr>
          <t>申１シートから自動入力</t>
        </r>
      </text>
    </comment>
    <comment ref="H45" authorId="0" shapeId="0" xr:uid="{00000000-0006-0000-0800-000003000000}">
      <text>
        <r>
          <rPr>
            <sz val="9"/>
            <color indexed="81"/>
            <rFont val="ＭＳ Ｐゴシック"/>
            <family val="3"/>
            <charset val="128"/>
          </rPr>
          <t>申１シートから自動入力</t>
        </r>
      </text>
    </comment>
    <comment ref="H46" authorId="0" shapeId="0" xr:uid="{00000000-0006-0000-0800-000004000000}">
      <text>
        <r>
          <rPr>
            <sz val="9"/>
            <color indexed="81"/>
            <rFont val="ＭＳ Ｐゴシック"/>
            <family val="3"/>
            <charset val="128"/>
          </rPr>
          <t>代表者自身で自署してください</t>
        </r>
      </text>
    </comment>
    <comment ref="H47" authorId="0" shapeId="0" xr:uid="{00000000-0006-0000-0800-000005000000}">
      <text>
        <r>
          <rPr>
            <sz val="9"/>
            <color indexed="81"/>
            <rFont val="ＭＳ Ｐゴシック"/>
            <family val="3"/>
            <charset val="128"/>
          </rPr>
          <t>申１シートから申請企業の代表電話番号を自動入力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900-000001000000}">
      <text>
        <r>
          <rPr>
            <sz val="9"/>
            <color indexed="81"/>
            <rFont val="ＭＳ Ｐゴシック"/>
            <family val="3"/>
            <charset val="128"/>
          </rPr>
          <t>申１シートから自動入力</t>
        </r>
      </text>
    </comment>
    <comment ref="AA9" authorId="0" shapeId="0" xr:uid="{00000000-0006-0000-0900-000002000000}">
      <text>
        <r>
          <rPr>
            <sz val="9"/>
            <color indexed="81"/>
            <rFont val="ＭＳ Ｐゴシック"/>
            <family val="3"/>
            <charset val="128"/>
          </rPr>
          <t>育業日数は自動計算</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A00-000001000000}">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<sst xmlns="http://schemas.openxmlformats.org/spreadsheetml/2006/main" count="1354" uniqueCount="610">
  <si>
    <t>　　　　　　理　事　長　　殿</t>
    <phoneticPr fontId="10"/>
  </si>
  <si>
    <t>令和</t>
    <rPh sb="0" eb="2">
      <t>レイワ</t>
    </rPh>
    <phoneticPr fontId="10"/>
  </si>
  <si>
    <t>年</t>
    <rPh sb="0" eb="1">
      <t>ネン</t>
    </rPh>
    <phoneticPr fontId="10"/>
  </si>
  <si>
    <t>月</t>
    <rPh sb="0" eb="1">
      <t>ガツ</t>
    </rPh>
    <phoneticPr fontId="10"/>
  </si>
  <si>
    <t>日</t>
    <rPh sb="0" eb="1">
      <t>ニチ</t>
    </rPh>
    <phoneticPr fontId="10"/>
  </si>
  <si>
    <t>企業等の所在地</t>
    <rPh sb="0" eb="2">
      <t>キギョウ</t>
    </rPh>
    <rPh sb="2" eb="3">
      <t>トウ</t>
    </rPh>
    <rPh sb="4" eb="7">
      <t>ショザイチ</t>
    </rPh>
    <phoneticPr fontId="10"/>
  </si>
  <si>
    <t>企業等の名称</t>
    <rPh sb="0" eb="2">
      <t>キギョウ</t>
    </rPh>
    <rPh sb="2" eb="3">
      <t>トウ</t>
    </rPh>
    <rPh sb="4" eb="6">
      <t>メイショウ</t>
    </rPh>
    <phoneticPr fontId="10"/>
  </si>
  <si>
    <t>〒</t>
    <phoneticPr fontId="10"/>
  </si>
  <si>
    <t>記</t>
    <rPh sb="0" eb="1">
      <t>キ</t>
    </rPh>
    <phoneticPr fontId="10"/>
  </si>
  <si>
    <t>奨励金支給申請額</t>
    <rPh sb="0" eb="3">
      <t>ショウレイキン</t>
    </rPh>
    <rPh sb="3" eb="5">
      <t>シキュウ</t>
    </rPh>
    <rPh sb="5" eb="7">
      <t>シンセイ</t>
    </rPh>
    <rPh sb="7" eb="8">
      <t>ガク</t>
    </rPh>
    <phoneticPr fontId="10"/>
  </si>
  <si>
    <t>企業等の概要</t>
    <rPh sb="0" eb="2">
      <t>キギョウ</t>
    </rPh>
    <rPh sb="2" eb="3">
      <t>トウ</t>
    </rPh>
    <rPh sb="4" eb="6">
      <t>ガイヨウ</t>
    </rPh>
    <phoneticPr fontId="10"/>
  </si>
  <si>
    <t>業種</t>
    <rPh sb="0" eb="2">
      <t>ギョウシュ</t>
    </rPh>
    <phoneticPr fontId="10"/>
  </si>
  <si>
    <t>常時雇用する従業員数</t>
    <rPh sb="0" eb="2">
      <t>ジョウジ</t>
    </rPh>
    <rPh sb="2" eb="4">
      <t>コヨウ</t>
    </rPh>
    <rPh sb="6" eb="9">
      <t>ジュウギョウイン</t>
    </rPh>
    <rPh sb="9" eb="10">
      <t>スウ</t>
    </rPh>
    <phoneticPr fontId="10"/>
  </si>
  <si>
    <t>人</t>
    <rPh sb="0" eb="1">
      <t>ニン</t>
    </rPh>
    <phoneticPr fontId="10"/>
  </si>
  <si>
    <t>（内訳：男性</t>
    <rPh sb="1" eb="3">
      <t>ウチワケ</t>
    </rPh>
    <rPh sb="4" eb="6">
      <t>ダンセイ</t>
    </rPh>
    <phoneticPr fontId="10"/>
  </si>
  <si>
    <t>女性</t>
    <rPh sb="0" eb="2">
      <t>ジョセイ</t>
    </rPh>
    <phoneticPr fontId="10"/>
  </si>
  <si>
    <t>人）</t>
    <rPh sb="0" eb="1">
      <t>ニン</t>
    </rPh>
    <phoneticPr fontId="10"/>
  </si>
  <si>
    <t>氏名</t>
    <rPh sb="0" eb="2">
      <t>シメイ</t>
    </rPh>
    <phoneticPr fontId="10"/>
  </si>
  <si>
    <t>email</t>
    <phoneticPr fontId="10"/>
  </si>
  <si>
    <t>業種分類</t>
    <rPh sb="0" eb="2">
      <t>ギョウシュ</t>
    </rPh>
    <rPh sb="2" eb="4">
      <t>ブンルイ</t>
    </rPh>
    <phoneticPr fontId="12"/>
  </si>
  <si>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</si>
  <si>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</si>
  <si>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ﾌﾘｶﾞﾅ</t>
    <phoneticPr fontId="10"/>
  </si>
  <si>
    <t>連絡先電話番号</t>
    <rPh sb="0" eb="3">
      <t>レンラクサキ</t>
    </rPh>
    <rPh sb="3" eb="5">
      <t>デンワ</t>
    </rPh>
    <rPh sb="5" eb="7">
      <t>バンゴウ</t>
    </rPh>
    <phoneticPr fontId="10"/>
  </si>
  <si>
    <t>代表電話番号</t>
    <rPh sb="0" eb="2">
      <t>ダイヒョウ</t>
    </rPh>
    <rPh sb="2" eb="4">
      <t>デンワ</t>
    </rPh>
    <rPh sb="4" eb="6">
      <t>バンゴウ</t>
    </rPh>
    <phoneticPr fontId="10"/>
  </si>
  <si>
    <t>所属</t>
    <rPh sb="0" eb="2">
      <t>ショゾク</t>
    </rPh>
    <phoneticPr fontId="10"/>
  </si>
  <si>
    <t>月</t>
    <rPh sb="0" eb="1">
      <t>ツキ</t>
    </rPh>
    <phoneticPr fontId="10"/>
  </si>
  <si>
    <t>日</t>
    <rPh sb="0" eb="1">
      <t>ヒ</t>
    </rPh>
    <phoneticPr fontId="10"/>
  </si>
  <si>
    <t>１</t>
    <phoneticPr fontId="10"/>
  </si>
  <si>
    <t>２</t>
    <phoneticPr fontId="10"/>
  </si>
  <si>
    <t>金融機関</t>
    <rPh sb="0" eb="2">
      <t>キンユウ</t>
    </rPh>
    <rPh sb="2" eb="4">
      <t>キカン</t>
    </rPh>
    <phoneticPr fontId="10"/>
  </si>
  <si>
    <t>銀行</t>
    <rPh sb="0" eb="2">
      <t>ギンコウ</t>
    </rPh>
    <phoneticPr fontId="10"/>
  </si>
  <si>
    <t>信用組合</t>
    <rPh sb="0" eb="2">
      <t>シンヨウ</t>
    </rPh>
    <rPh sb="2" eb="4">
      <t>クミアイ</t>
    </rPh>
    <phoneticPr fontId="10"/>
  </si>
  <si>
    <t>信用金庫</t>
    <rPh sb="0" eb="2">
      <t>シンヨウ</t>
    </rPh>
    <rPh sb="2" eb="4">
      <t>キンコ</t>
    </rPh>
    <phoneticPr fontId="10"/>
  </si>
  <si>
    <t>農協</t>
    <rPh sb="0" eb="2">
      <t>ノウキョウ</t>
    </rPh>
    <phoneticPr fontId="10"/>
  </si>
  <si>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10"/>
  </si>
  <si>
    <t>代表者　役職</t>
    <rPh sb="0" eb="3">
      <t>ダイヒョウシャ</t>
    </rPh>
    <rPh sb="4" eb="6">
      <t>ヤクショク</t>
    </rPh>
    <phoneticPr fontId="10"/>
  </si>
  <si>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</si>
  <si>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</si>
  <si>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</si>
  <si>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</si>
  <si>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</si>
  <si>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</si>
  <si>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</si>
  <si>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</si>
  <si>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</si>
  <si>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</si>
  <si>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</si>
  <si>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</si>
  <si>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</si>
  <si>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</si>
  <si>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</si>
  <si>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</si>
  <si>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</si>
  <si>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</si>
  <si>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</si>
  <si>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</si>
  <si>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</si>
  <si>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</si>
  <si>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</si>
  <si>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</si>
  <si>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</si>
  <si>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</si>
  <si>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</si>
  <si>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</si>
  <si>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</si>
  <si>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</si>
  <si>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</si>
  <si>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</si>
  <si>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</si>
  <si>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</si>
  <si>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</si>
  <si>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</si>
  <si>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</si>
  <si>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</si>
  <si>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</si>
  <si>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</si>
  <si>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</si>
  <si>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</si>
  <si>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</si>
  <si>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</si>
  <si>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</si>
  <si>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</si>
  <si>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</si>
  <si>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</si>
  <si>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</si>
  <si>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</si>
  <si>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</si>
  <si>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</si>
  <si>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</si>
  <si>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</si>
  <si>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</si>
  <si>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</si>
  <si>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</si>
  <si>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</si>
  <si>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</si>
  <si>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</si>
  <si>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</si>
  <si>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</si>
  <si>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</si>
  <si>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</si>
  <si>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</si>
  <si>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</si>
  <si>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</si>
  <si>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</si>
  <si>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</si>
  <si>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</si>
  <si>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</si>
  <si>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</si>
  <si>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</si>
  <si>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</si>
  <si>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</si>
  <si>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</si>
  <si>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</si>
  <si>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</si>
  <si>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</si>
  <si>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</si>
  <si>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</si>
  <si>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</si>
  <si>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</si>
  <si>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</si>
  <si>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</si>
  <si>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</si>
  <si>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</si>
  <si>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</si>
  <si>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</si>
  <si>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</si>
  <si>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</si>
  <si>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</si>
  <si>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</si>
  <si>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</si>
  <si>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</si>
  <si>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</si>
  <si>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</si>
  <si>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</si>
  <si>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</si>
  <si>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有</t>
    <rPh sb="0" eb="1">
      <t>ｱﾘ</t>
    </rPh>
    <phoneticPr fontId="10" type="halfwidthKatakana"/>
  </si>
  <si>
    <t>無</t>
    <rPh sb="0" eb="1">
      <t>ﾅｼ</t>
    </rPh>
    <phoneticPr fontId="10" type="halfwidthKatakana"/>
  </si>
  <si>
    <t>円</t>
    <rPh sb="0" eb="1">
      <t>ｴﾝ</t>
    </rPh>
    <phoneticPr fontId="10" type="halfwidthKatakana"/>
  </si>
  <si>
    <t>加算額</t>
    <rPh sb="0" eb="2">
      <t>ｶｻﾝ</t>
    </rPh>
    <rPh sb="2" eb="3">
      <t>ｶﾞｸ</t>
    </rPh>
    <phoneticPr fontId="10" type="halfwidthKatakana"/>
  </si>
  <si>
    <t>金</t>
    <rPh sb="0" eb="1">
      <t>ｷﾝ</t>
    </rPh>
    <phoneticPr fontId="10" type="halfwidthKatakana"/>
  </si>
  <si>
    <t>代表者　氏名（自署）</t>
    <rPh sb="0" eb="3">
      <t>ダイヒョウシャ</t>
    </rPh>
    <rPh sb="4" eb="6">
      <t>シメイ</t>
    </rPh>
    <rPh sb="7" eb="9">
      <t>ジショ</t>
    </rPh>
    <phoneticPr fontId="10"/>
  </si>
  <si>
    <t>① 管理職の育業と社内周知</t>
    <phoneticPr fontId="12"/>
  </si>
  <si>
    <t>奨励額</t>
    <rPh sb="0" eb="2">
      <t>ショウレイ</t>
    </rPh>
    <rPh sb="2" eb="3">
      <t>ガク</t>
    </rPh>
    <phoneticPr fontId="10"/>
  </si>
  <si>
    <t>円)</t>
    <rPh sb="0" eb="1">
      <t>ｴﾝ</t>
    </rPh>
    <phoneticPr fontId="10" type="halfwidthKatakana"/>
  </si>
  <si>
    <r>
      <t>円</t>
    </r>
    <r>
      <rPr>
        <b/>
        <sz val="10"/>
        <rFont val="ＭＳ Ｐ明朝"/>
        <family val="1"/>
        <charset val="128"/>
      </rPr>
      <t xml:space="preserve"> </t>
    </r>
    <r>
      <rPr>
        <sz val="10"/>
        <rFont val="ＭＳ Ｐ明朝"/>
        <family val="1"/>
        <charset val="128"/>
      </rPr>
      <t>/</t>
    </r>
    <rPh sb="0" eb="1">
      <t>ｴﾝ</t>
    </rPh>
    <phoneticPr fontId="10" type="halfwidthKatakana"/>
  </si>
  <si>
    <t>様式第1号（第8条関係）</t>
    <rPh sb="0" eb="2">
      <t>ヨウシキ</t>
    </rPh>
    <rPh sb="2" eb="3">
      <t>ダイ</t>
    </rPh>
    <rPh sb="4" eb="5">
      <t>ゴウ</t>
    </rPh>
    <rPh sb="6" eb="7">
      <t>ダイ</t>
    </rPh>
    <rPh sb="8" eb="9">
      <t>ジョウ</t>
    </rPh>
    <rPh sb="9" eb="11">
      <t>カンケイ</t>
    </rPh>
    <phoneticPr fontId="10"/>
  </si>
  <si>
    <t>※加算となる取組の有無</t>
    <rPh sb="1" eb="3">
      <t>カサン</t>
    </rPh>
    <rPh sb="6" eb="8">
      <t>トリク</t>
    </rPh>
    <rPh sb="9" eb="11">
      <t>ウム</t>
    </rPh>
    <phoneticPr fontId="10"/>
  </si>
  <si>
    <t>令和７年度　働くパパママ育業応援奨励金　働くパパコースＮＥＸＴ　支給申請書</t>
    <phoneticPr fontId="10"/>
  </si>
  <si>
    <t>財団記入欄</t>
    <rPh sb="0" eb="2">
      <t>ｻﾞｲﾀﾞﾝ</t>
    </rPh>
    <rPh sb="2" eb="4">
      <t>ｷﾆｭｳ</t>
    </rPh>
    <rPh sb="4" eb="5">
      <t>ﾗﾝ</t>
    </rPh>
    <phoneticPr fontId="10" type="halfwidthKatakana"/>
  </si>
  <si>
    <t>計</t>
    <rPh sb="0" eb="1">
      <t>ケイ</t>
    </rPh>
    <phoneticPr fontId="10"/>
  </si>
  <si>
    <t>育業日数合計
（一時就労除く）</t>
    <rPh sb="0" eb="1">
      <t>イク</t>
    </rPh>
    <rPh sb="1" eb="2">
      <t>ギョウ</t>
    </rPh>
    <rPh sb="2" eb="4">
      <t>ニッスウ</t>
    </rPh>
    <rPh sb="4" eb="6">
      <t>ゴウケイ</t>
    </rPh>
    <rPh sb="8" eb="10">
      <t>イチジ</t>
    </rPh>
    <rPh sb="10" eb="12">
      <t>シュウロウ</t>
    </rPh>
    <rPh sb="12" eb="13">
      <t>ノゾ</t>
    </rPh>
    <phoneticPr fontId="10"/>
  </si>
  <si>
    <t>職場復帰日</t>
    <rPh sb="0" eb="2">
      <t>ショクバ</t>
    </rPh>
    <rPh sb="2" eb="4">
      <t>フッキ</t>
    </rPh>
    <rPh sb="4" eb="5">
      <t>ビ</t>
    </rPh>
    <phoneticPr fontId="10"/>
  </si>
  <si>
    <t>復帰日⇒</t>
    <rPh sb="0" eb="2">
      <t>フッキ</t>
    </rPh>
    <rPh sb="2" eb="3">
      <t>ビ</t>
    </rPh>
    <phoneticPr fontId="10"/>
  </si>
  <si>
    <t>最終育児休業終了日⇒</t>
    <rPh sb="0" eb="2">
      <t>サイシュウ</t>
    </rPh>
    <rPh sb="2" eb="4">
      <t>イクジ</t>
    </rPh>
    <rPh sb="4" eb="6">
      <t>キュウギョウ</t>
    </rPh>
    <rPh sb="6" eb="9">
      <t>シュウリョウビ</t>
    </rPh>
    <phoneticPr fontId="10"/>
  </si>
  <si>
    <t>日</t>
  </si>
  <si>
    <t>月</t>
  </si>
  <si>
    <t>～</t>
    <phoneticPr fontId="10"/>
  </si>
  <si>
    <t>一時就労日数</t>
    <phoneticPr fontId="10"/>
  </si>
  <si>
    <t>月</t>
    <rPh sb="0" eb="1">
      <t>ゲツ</t>
    </rPh>
    <phoneticPr fontId="10"/>
  </si>
  <si>
    <t>月</t>
    <phoneticPr fontId="10"/>
  </si>
  <si>
    <t>子の氏名</t>
    <rPh sb="0" eb="1">
      <t>コ</t>
    </rPh>
    <rPh sb="2" eb="4">
      <t>シメイ</t>
    </rPh>
    <phoneticPr fontId="10"/>
  </si>
  <si>
    <t>↓2歳の誕生日前日</t>
    <rPh sb="2" eb="3">
      <t>ｻｲ</t>
    </rPh>
    <rPh sb="4" eb="7">
      <t>ﾀﾝｼﾞｮｳﾋﾞ</t>
    </rPh>
    <rPh sb="7" eb="9">
      <t>ｾﾞﾝｼﾞﾂ</t>
    </rPh>
    <phoneticPr fontId="10" type="halfwidthKatakana"/>
  </si>
  <si>
    <t>令和</t>
  </si>
  <si>
    <t>子の
生年月日</t>
    <rPh sb="0" eb="1">
      <t>コ</t>
    </rPh>
    <rPh sb="3" eb="5">
      <t>セイネン</t>
    </rPh>
    <rPh sb="5" eb="7">
      <t>ガッピ</t>
    </rPh>
    <phoneticPr fontId="10"/>
  </si>
  <si>
    <r>
      <t>上記従業員住所　　　　　　　　</t>
    </r>
    <r>
      <rPr>
        <sz val="8"/>
        <rFont val="ＭＳ Ｐ明朝"/>
        <family val="1"/>
        <charset val="128"/>
      </rPr>
      <t>（住民票記載住所）</t>
    </r>
    <rPh sb="6" eb="7">
      <t>ショ</t>
    </rPh>
    <phoneticPr fontId="10"/>
  </si>
  <si>
    <r>
      <t xml:space="preserve">氏名
</t>
    </r>
    <r>
      <rPr>
        <sz val="8"/>
        <rFont val="ＭＳ Ｐ明朝"/>
        <family val="1"/>
        <charset val="128"/>
      </rPr>
      <t>（住民票記載氏名）</t>
    </r>
    <rPh sb="0" eb="2">
      <t>シメイ</t>
    </rPh>
    <rPh sb="4" eb="7">
      <t>ジュウミンヒョウ</t>
    </rPh>
    <rPh sb="7" eb="9">
      <t>キサイ</t>
    </rPh>
    <rPh sb="9" eb="11">
      <t>シメイ</t>
    </rPh>
    <phoneticPr fontId="4"/>
  </si>
  <si>
    <t>　</t>
    <phoneticPr fontId="10" type="halfwidthKatakana"/>
  </si>
  <si>
    <t>対象従業員</t>
    <rPh sb="0" eb="2">
      <t>タイショウ</t>
    </rPh>
    <rPh sb="2" eb="5">
      <t>ジュウギョウイン</t>
    </rPh>
    <phoneticPr fontId="10"/>
  </si>
  <si>
    <t>４ 対象従業員の育業状況</t>
    <rPh sb="2" eb="4">
      <t>タイショウ</t>
    </rPh>
    <rPh sb="4" eb="7">
      <t>ジュウギョウイン</t>
    </rPh>
    <rPh sb="8" eb="9">
      <t>イク</t>
    </rPh>
    <rPh sb="9" eb="10">
      <t>ギョウ</t>
    </rPh>
    <rPh sb="10" eb="12">
      <t>ジョウキョウ</t>
    </rPh>
    <phoneticPr fontId="10"/>
  </si>
  <si>
    <r>
      <t>ウ 自社の労働者の育児休業・産後パパ育休取得</t>
    </r>
    <r>
      <rPr>
        <b/>
        <sz val="11"/>
        <rFont val="ＭＳ Ｐゴシック"/>
        <family val="3"/>
        <charset val="128"/>
      </rPr>
      <t>事例の収集・提供</t>
    </r>
    <rPh sb="2" eb="4">
      <t>ジシャ</t>
    </rPh>
    <rPh sb="5" eb="8">
      <t>ロウドウシャ</t>
    </rPh>
    <rPh sb="9" eb="11">
      <t>イクジ</t>
    </rPh>
    <rPh sb="11" eb="13">
      <t>キュウギョウ</t>
    </rPh>
    <rPh sb="14" eb="16">
      <t>サンゴ</t>
    </rPh>
    <rPh sb="18" eb="20">
      <t>イクキュウ</t>
    </rPh>
    <rPh sb="20" eb="22">
      <t>シュトク</t>
    </rPh>
    <rPh sb="22" eb="24">
      <t>ジレイ</t>
    </rPh>
    <rPh sb="25" eb="27">
      <t>シュウシュウ</t>
    </rPh>
    <rPh sb="28" eb="30">
      <t>テイキョウ</t>
    </rPh>
    <phoneticPr fontId="10"/>
  </si>
  <si>
    <r>
      <t>イ 育児休業・産後パパ育休に関する相談体制の整備等（</t>
    </r>
    <r>
      <rPr>
        <b/>
        <sz val="11"/>
        <rFont val="ＭＳ Ｐゴシック"/>
        <family val="3"/>
        <charset val="128"/>
      </rPr>
      <t>相談窓口設置</t>
    </r>
    <r>
      <rPr>
        <sz val="11"/>
        <rFont val="ＭＳ Ｐ明朝"/>
        <family val="1"/>
        <charset val="128"/>
      </rPr>
      <t>）</t>
    </r>
    <rPh sb="2" eb="4">
      <t>イクジ</t>
    </rPh>
    <rPh sb="4" eb="6">
      <t>キュウギョウ</t>
    </rPh>
    <rPh sb="7" eb="9">
      <t>サンゴ</t>
    </rPh>
    <rPh sb="11" eb="13">
      <t>イクキュウ</t>
    </rPh>
    <rPh sb="14" eb="15">
      <t>カン</t>
    </rPh>
    <rPh sb="17" eb="19">
      <t>ソウダン</t>
    </rPh>
    <rPh sb="19" eb="21">
      <t>タイセイ</t>
    </rPh>
    <rPh sb="22" eb="24">
      <t>セイビ</t>
    </rPh>
    <rPh sb="24" eb="25">
      <t>トウ</t>
    </rPh>
    <rPh sb="26" eb="28">
      <t>ソウダン</t>
    </rPh>
    <rPh sb="28" eb="30">
      <t>マドグチ</t>
    </rPh>
    <rPh sb="30" eb="32">
      <t>セッチ</t>
    </rPh>
    <phoneticPr fontId="10"/>
  </si>
  <si>
    <r>
      <t>ア 育児休業・産後パパ育休に関する</t>
    </r>
    <r>
      <rPr>
        <b/>
        <sz val="11"/>
        <rFont val="ＭＳ Ｐゴシック"/>
        <family val="3"/>
        <charset val="128"/>
      </rPr>
      <t>研修の実施</t>
    </r>
    <rPh sb="2" eb="4">
      <t>イクジ</t>
    </rPh>
    <rPh sb="4" eb="6">
      <t>キュウギョウ</t>
    </rPh>
    <rPh sb="7" eb="9">
      <t>サンゴ</t>
    </rPh>
    <rPh sb="11" eb="13">
      <t>イクキュウ</t>
    </rPh>
    <rPh sb="14" eb="15">
      <t>カン</t>
    </rPh>
    <rPh sb="17" eb="19">
      <t>ケンシュウ</t>
    </rPh>
    <rPh sb="20" eb="22">
      <t>ジッシ</t>
    </rPh>
    <phoneticPr fontId="10"/>
  </si>
  <si>
    <t>該当するものに☑を入れること</t>
    <phoneticPr fontId="10"/>
  </si>
  <si>
    <t>育業しやすい職場環境の整備状況</t>
    <rPh sb="0" eb="1">
      <t>イク</t>
    </rPh>
    <rPh sb="1" eb="2">
      <t>ギョウ</t>
    </rPh>
    <rPh sb="6" eb="8">
      <t>ショクバ</t>
    </rPh>
    <rPh sb="8" eb="10">
      <t>カンキョウ</t>
    </rPh>
    <rPh sb="11" eb="13">
      <t>セイビ</t>
    </rPh>
    <rPh sb="13" eb="15">
      <t>ジョウキョウ</t>
    </rPh>
    <phoneticPr fontId="10"/>
  </si>
  <si>
    <t>３ 制度の整備状況</t>
    <rPh sb="2" eb="4">
      <t>セイド</t>
    </rPh>
    <rPh sb="5" eb="7">
      <t>セイビ</t>
    </rPh>
    <rPh sb="7" eb="9">
      <t>ジョウキョウ</t>
    </rPh>
    <phoneticPr fontId="10"/>
  </si>
  <si>
    <t>就労理由</t>
    <rPh sb="0" eb="2">
      <t>シュウロウ</t>
    </rPh>
    <rPh sb="2" eb="4">
      <t>リユウ</t>
    </rPh>
    <phoneticPr fontId="10"/>
  </si>
  <si>
    <t>就労日</t>
    <rPh sb="0" eb="2">
      <t>シュウロウ</t>
    </rPh>
    <rPh sb="2" eb="3">
      <t>ビ</t>
    </rPh>
    <phoneticPr fontId="10"/>
  </si>
  <si>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10" type="halfwidthKatakana"/>
  </si>
  <si>
    <t>いいえ</t>
    <phoneticPr fontId="10" type="halfwidthKatakana"/>
  </si>
  <si>
    <t>はい</t>
    <phoneticPr fontId="10" type="halfwidthKatakana"/>
  </si>
  <si>
    <t xml:space="preserve"> 対象従業員の育業中における就労状況</t>
    <phoneticPr fontId="10"/>
  </si>
  <si>
    <t>円</t>
    <rPh sb="0" eb="1">
      <t>エン</t>
    </rPh>
    <phoneticPr fontId="10"/>
  </si>
  <si>
    <t>無</t>
    <rPh sb="0" eb="1">
      <t>ナシ</t>
    </rPh>
    <phoneticPr fontId="10"/>
  </si>
  <si>
    <t>育児に関わる
時短勤務</t>
    <rPh sb="0" eb="2">
      <t>イクジ</t>
    </rPh>
    <rPh sb="3" eb="4">
      <t>カカ</t>
    </rPh>
    <rPh sb="7" eb="9">
      <t>ジタン</t>
    </rPh>
    <rPh sb="9" eb="11">
      <t>キンム</t>
    </rPh>
    <phoneticPr fontId="10"/>
  </si>
  <si>
    <t>週</t>
    <rPh sb="0" eb="1">
      <t>シュウ</t>
    </rPh>
    <phoneticPr fontId="10"/>
  </si>
  <si>
    <t>）</t>
    <phoneticPr fontId="10"/>
  </si>
  <si>
    <t>契約社員</t>
    <rPh sb="0" eb="2">
      <t>ケイヤク</t>
    </rPh>
    <rPh sb="2" eb="4">
      <t>シャイン</t>
    </rPh>
    <phoneticPr fontId="10"/>
  </si>
  <si>
    <t>雇用形態</t>
    <rPh sb="0" eb="2">
      <t>コヨウ</t>
    </rPh>
    <rPh sb="2" eb="4">
      <t>ケイタイ</t>
    </rPh>
    <phoneticPr fontId="10"/>
  </si>
  <si>
    <t>名称</t>
    <rPh sb="0" eb="2">
      <t>メイショウ</t>
    </rPh>
    <phoneticPr fontId="10"/>
  </si>
  <si>
    <t>令和７年度パパ</t>
    <phoneticPr fontId="10"/>
  </si>
  <si>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10"/>
  </si>
  <si>
    <t>※</t>
    <phoneticPr fontId="10"/>
  </si>
  <si>
    <t>□</t>
    <phoneticPr fontId="10"/>
  </si>
  <si>
    <t>対象従業員の署名</t>
    <rPh sb="2" eb="5">
      <t>ジュウギョウイン</t>
    </rPh>
    <rPh sb="6" eb="8">
      <t>ショメイ</t>
    </rPh>
    <phoneticPr fontId="10"/>
  </si>
  <si>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10"/>
  </si>
  <si>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10"/>
  </si>
  <si>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10"/>
  </si>
  <si>
    <t>【休みの種別】</t>
    <rPh sb="1" eb="2">
      <t>ヤス</t>
    </rPh>
    <rPh sb="4" eb="6">
      <t>シュベツ</t>
    </rPh>
    <phoneticPr fontId="10"/>
  </si>
  <si>
    <t>①</t>
    <phoneticPr fontId="10"/>
  </si>
  <si>
    <t>法定休日、所定休日（会社が日付を指定する夏期休暇含む）、シフト勤務等の非出勤日、代休・振替休日</t>
  </si>
  <si>
    <t>②</t>
    <phoneticPr fontId="10"/>
  </si>
  <si>
    <t>法定休暇</t>
    <phoneticPr fontId="10"/>
  </si>
  <si>
    <t>法定休業</t>
    <rPh sb="0" eb="2">
      <t>ホウテイ</t>
    </rPh>
    <rPh sb="2" eb="4">
      <t>キュウギョウ</t>
    </rPh>
    <phoneticPr fontId="10"/>
  </si>
  <si>
    <t>本申請の対象者以外の育児休業、介護休業、産前産後休業、均等法に定める休業、母性健康管理の措置のための休業</t>
    <phoneticPr fontId="10"/>
  </si>
  <si>
    <t>③</t>
    <phoneticPr fontId="10"/>
  </si>
  <si>
    <t>他</t>
    <rPh sb="0" eb="1">
      <t>ホカ</t>
    </rPh>
    <phoneticPr fontId="10"/>
  </si>
  <si>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10"/>
  </si>
  <si>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</si>
  <si>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</si>
  <si>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</si>
  <si>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</si>
  <si>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</si>
  <si>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</si>
  <si>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休みの
種別</t>
    <rPh sb="0" eb="1">
      <t>ヤス</t>
    </rPh>
    <rPh sb="4" eb="6">
      <t>シュベツ</t>
    </rPh>
    <phoneticPr fontId="12"/>
  </si>
  <si>
    <t>成人の日</t>
  </si>
  <si>
    <t>土</t>
  </si>
  <si>
    <t>建国記念の日</t>
  </si>
  <si>
    <t>木</t>
  </si>
  <si>
    <t>天皇誕生日</t>
  </si>
  <si>
    <t>火</t>
  </si>
  <si>
    <t>春分の日</t>
  </si>
  <si>
    <t>昭和の日</t>
  </si>
  <si>
    <t>水</t>
  </si>
  <si>
    <t>憲法記念日</t>
  </si>
  <si>
    <t>みどりの日</t>
  </si>
  <si>
    <t>金</t>
  </si>
  <si>
    <t>こどもの日</t>
  </si>
  <si>
    <t>海の日</t>
  </si>
  <si>
    <t>山の日</t>
  </si>
  <si>
    <t>敬老の日</t>
  </si>
  <si>
    <t>秋分の日</t>
  </si>
  <si>
    <t>スポーツの日</t>
  </si>
  <si>
    <t>文化の日</t>
  </si>
  <si>
    <t>勤労感謝の日</t>
  </si>
  <si>
    <t>月</t>
    <phoneticPr fontId="12"/>
  </si>
  <si>
    <t>元旦</t>
    <rPh sb="0" eb="2">
      <t>ガンタン</t>
    </rPh>
    <phoneticPr fontId="12"/>
  </si>
  <si>
    <t>振替休日</t>
  </si>
  <si>
    <t>③</t>
    <phoneticPr fontId="12"/>
  </si>
  <si>
    <t>日</t>
    <rPh sb="0" eb="1">
      <t>ニチ</t>
    </rPh>
    <phoneticPr fontId="12"/>
  </si>
  <si>
    <t>スポーツの日（体育の日改め）</t>
  </si>
  <si>
    <t>※財団記入欄</t>
    <rPh sb="1" eb="3">
      <t>ザイダン</t>
    </rPh>
    <rPh sb="3" eb="5">
      <t>キニュウ</t>
    </rPh>
    <rPh sb="5" eb="6">
      <t>ラン</t>
    </rPh>
    <phoneticPr fontId="10"/>
  </si>
  <si>
    <t>令和　　　年　　　月　　　日</t>
    <rPh sb="0" eb="2">
      <t>レイワ</t>
    </rPh>
    <rPh sb="5" eb="6">
      <t>ネン</t>
    </rPh>
    <rPh sb="9" eb="10">
      <t>ガツ</t>
    </rPh>
    <rPh sb="13" eb="14">
      <t>ニチ</t>
    </rPh>
    <phoneticPr fontId="10"/>
  </si>
  <si>
    <t>職場復帰後3か月経過日</t>
    <rPh sb="0" eb="2">
      <t>ショクバ</t>
    </rPh>
    <rPh sb="2" eb="4">
      <t>フッキ</t>
    </rPh>
    <rPh sb="4" eb="5">
      <t>ゴ</t>
    </rPh>
    <rPh sb="7" eb="8">
      <t>ゲツ</t>
    </rPh>
    <rPh sb="8" eb="10">
      <t>ケイカ</t>
    </rPh>
    <rPh sb="10" eb="11">
      <t>ビ</t>
    </rPh>
    <phoneticPr fontId="10"/>
  </si>
  <si>
    <t>就労日充足完了日</t>
    <rPh sb="0" eb="2">
      <t>シュウロウ</t>
    </rPh>
    <rPh sb="2" eb="3">
      <t>ビ</t>
    </rPh>
    <rPh sb="3" eb="5">
      <t>ジュウソク</t>
    </rPh>
    <rPh sb="5" eb="8">
      <t>カンリョウビ</t>
    </rPh>
    <phoneticPr fontId="10"/>
  </si>
  <si>
    <t>（様式）</t>
    <rPh sb="1" eb="3">
      <t>ヨウシキ</t>
    </rPh>
    <phoneticPr fontId="10"/>
  </si>
  <si>
    <t>企業等の名称</t>
    <phoneticPr fontId="10"/>
  </si>
  <si>
    <t>事　業　所　一　覧</t>
    <rPh sb="0" eb="1">
      <t>コト</t>
    </rPh>
    <rPh sb="2" eb="3">
      <t>ゴウ</t>
    </rPh>
    <rPh sb="4" eb="5">
      <t>ショ</t>
    </rPh>
    <rPh sb="6" eb="7">
      <t>イチ</t>
    </rPh>
    <rPh sb="8" eb="9">
      <t>ラン</t>
    </rPh>
    <phoneticPr fontId="10"/>
  </si>
  <si>
    <t>【記入上の注意】</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</si>
  <si>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10"/>
  </si>
  <si>
    <t>③従業員数は、常時雇用する従業員の人数を記入。０名の場合は０と記入。</t>
    <rPh sb="24" eb="25">
      <t>メイ</t>
    </rPh>
    <rPh sb="26" eb="28">
      <t>バアイ</t>
    </rPh>
    <rPh sb="31" eb="33">
      <t>キニュウ</t>
    </rPh>
    <phoneticPr fontId="10"/>
  </si>
  <si>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10"/>
  </si>
  <si>
    <t>●</t>
    <phoneticPr fontId="10"/>
  </si>
  <si>
    <t>登記上の本店</t>
    <rPh sb="0" eb="3">
      <t>トウキジョウ</t>
    </rPh>
    <rPh sb="4" eb="6">
      <t>ホンテン</t>
    </rPh>
    <phoneticPr fontId="10"/>
  </si>
  <si>
    <t>所在地</t>
    <rPh sb="0" eb="3">
      <t>ショザイチ</t>
    </rPh>
    <phoneticPr fontId="10"/>
  </si>
  <si>
    <t>従業員数</t>
    <phoneticPr fontId="10"/>
  </si>
  <si>
    <t>名</t>
    <rPh sb="0" eb="1">
      <t>メイ</t>
    </rPh>
    <phoneticPr fontId="10"/>
  </si>
  <si>
    <t>（ビル名等）*1</t>
    <rPh sb="3" eb="4">
      <t>メイ</t>
    </rPh>
    <rPh sb="4" eb="5">
      <t>トウ</t>
    </rPh>
    <phoneticPr fontId="10"/>
  </si>
  <si>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10"/>
  </si>
  <si>
    <t>本社機能を持つ事業所　</t>
    <rPh sb="0" eb="2">
      <t>ホンシャ</t>
    </rPh>
    <rPh sb="2" eb="4">
      <t>キノウ</t>
    </rPh>
    <rPh sb="5" eb="6">
      <t>モ</t>
    </rPh>
    <rPh sb="7" eb="10">
      <t>ジギョウショ</t>
    </rPh>
    <phoneticPr fontId="10"/>
  </si>
  <si>
    <t>登記上の本店と同じ</t>
    <rPh sb="0" eb="3">
      <t>トウキジョウ</t>
    </rPh>
    <rPh sb="4" eb="6">
      <t>ホンテン</t>
    </rPh>
    <rPh sb="7" eb="8">
      <t>オナ</t>
    </rPh>
    <phoneticPr fontId="10"/>
  </si>
  <si>
    <t>事業所の名称</t>
    <rPh sb="0" eb="3">
      <t>ジギョウショ</t>
    </rPh>
    <rPh sb="4" eb="6">
      <t>メイショウ</t>
    </rPh>
    <phoneticPr fontId="10"/>
  </si>
  <si>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10"/>
  </si>
  <si>
    <t>合計</t>
    <rPh sb="0" eb="2">
      <t>ゴウケイ</t>
    </rPh>
    <phoneticPr fontId="10"/>
  </si>
  <si>
    <t>都外事業所</t>
    <rPh sb="0" eb="1">
      <t>ト</t>
    </rPh>
    <rPh sb="1" eb="2">
      <t>ガイ</t>
    </rPh>
    <rPh sb="2" eb="5">
      <t>ジギョウショ</t>
    </rPh>
    <phoneticPr fontId="10"/>
  </si>
  <si>
    <t>合計</t>
    <phoneticPr fontId="10"/>
  </si>
  <si>
    <t>総従業員数</t>
    <rPh sb="0" eb="1">
      <t>ソウ</t>
    </rPh>
    <rPh sb="1" eb="4">
      <t>ジュウギョウイン</t>
    </rPh>
    <rPh sb="4" eb="5">
      <t>スウ</t>
    </rPh>
    <phoneticPr fontId="10"/>
  </si>
  <si>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10"/>
  </si>
  <si>
    <t xml:space="preserve"> 登記上の本店</t>
    <rPh sb="1" eb="4">
      <t>トウキジョウ</t>
    </rPh>
    <rPh sb="5" eb="7">
      <t>ホンテン</t>
    </rPh>
    <phoneticPr fontId="10"/>
  </si>
  <si>
    <t>本社機能を持つ事業所</t>
    <rPh sb="0" eb="2">
      <t>ホンシャ</t>
    </rPh>
    <rPh sb="2" eb="4">
      <t>キノウ</t>
    </rPh>
    <rPh sb="5" eb="6">
      <t>モ</t>
    </rPh>
    <rPh sb="7" eb="10">
      <t>ジギョウショ</t>
    </rPh>
    <phoneticPr fontId="10"/>
  </si>
  <si>
    <t>委　任　状</t>
    <rPh sb="0" eb="1">
      <t>イ</t>
    </rPh>
    <rPh sb="2" eb="3">
      <t>ニン</t>
    </rPh>
    <rPh sb="4" eb="5">
      <t>ジョウ</t>
    </rPh>
    <phoneticPr fontId="10"/>
  </si>
  <si>
    <t>公益財団法人東京しごと財団理事長　殿</t>
  </si>
  <si>
    <t>＜代理人＞</t>
    <rPh sb="1" eb="4">
      <t>ダイリニン</t>
    </rPh>
    <phoneticPr fontId="10"/>
  </si>
  <si>
    <t>上記の者を代理人とし、下記の権限を委任します。ただし、下記委任事項に対する</t>
  </si>
  <si>
    <t>貴財団からの問い合わせについて、誠実に対応することを誓約いたします。</t>
  </si>
  <si>
    <t>✔を入れてください</t>
    <rPh sb="2" eb="3">
      <t>イ</t>
    </rPh>
    <phoneticPr fontId="10"/>
  </si>
  <si>
    <t>＜委任者＞</t>
    <rPh sb="1" eb="4">
      <t>イニンシャ</t>
    </rPh>
    <phoneticPr fontId="10"/>
  </si>
  <si>
    <t>代表者役職</t>
    <phoneticPr fontId="10"/>
  </si>
  <si>
    <t>代表者氏名　※自署</t>
    <rPh sb="3" eb="5">
      <t>シメイ</t>
    </rPh>
    <rPh sb="7" eb="9">
      <t>ジショ</t>
    </rPh>
    <phoneticPr fontId="10"/>
  </si>
  <si>
    <t>加算①  管理職の育業と社内周知</t>
    <rPh sb="0" eb="2">
      <t>カサン</t>
    </rPh>
    <phoneticPr fontId="10"/>
  </si>
  <si>
    <t>育業した男性管理職について</t>
    <rPh sb="0" eb="1">
      <t>イク</t>
    </rPh>
    <rPh sb="1" eb="2">
      <t>ギョウ</t>
    </rPh>
    <rPh sb="4" eb="6">
      <t>ダンセイ</t>
    </rPh>
    <rPh sb="6" eb="8">
      <t>カンリ</t>
    </rPh>
    <rPh sb="8" eb="9">
      <t>ショク</t>
    </rPh>
    <phoneticPr fontId="10"/>
  </si>
  <si>
    <t>役職</t>
    <rPh sb="0" eb="2">
      <t>ヤクショク</t>
    </rPh>
    <phoneticPr fontId="10"/>
  </si>
  <si>
    <t>年</t>
    <phoneticPr fontId="10"/>
  </si>
  <si>
    <t>(</t>
    <phoneticPr fontId="10"/>
  </si>
  <si>
    <t>日)</t>
    <rPh sb="0" eb="1">
      <t>ヒ</t>
    </rPh>
    <phoneticPr fontId="10"/>
  </si>
  <si>
    <t xml:space="preserve"> </t>
    <phoneticPr fontId="10"/>
  </si>
  <si>
    <t>男性管理職の育業による社内の変化について</t>
    <rPh sb="0" eb="2">
      <t>ダンセイ</t>
    </rPh>
    <rPh sb="2" eb="4">
      <t>カンリ</t>
    </rPh>
    <rPh sb="4" eb="5">
      <t>ショク</t>
    </rPh>
    <rPh sb="6" eb="7">
      <t>イク</t>
    </rPh>
    <rPh sb="7" eb="8">
      <t>ギョウ</t>
    </rPh>
    <rPh sb="11" eb="13">
      <t>シャナイ</t>
    </rPh>
    <rPh sb="14" eb="16">
      <t>ヘンカ</t>
    </rPh>
    <phoneticPr fontId="10"/>
  </si>
  <si>
    <t>管理職が育業するにあたり、社内ではどのようなことに配慮し、対応しましたか。</t>
    <phoneticPr fontId="10"/>
  </si>
  <si>
    <t>管理職の育業により、社内パパの育業率に変化はありましたか。</t>
    <rPh sb="0" eb="2">
      <t>カンリ</t>
    </rPh>
    <rPh sb="2" eb="3">
      <t>ショク</t>
    </rPh>
    <rPh sb="4" eb="5">
      <t>イク</t>
    </rPh>
    <rPh sb="5" eb="6">
      <t>ギョウ</t>
    </rPh>
    <rPh sb="10" eb="12">
      <t>シャナイ</t>
    </rPh>
    <rPh sb="15" eb="16">
      <t>イク</t>
    </rPh>
    <rPh sb="16" eb="17">
      <t>ギョウ</t>
    </rPh>
    <rPh sb="17" eb="18">
      <t>リツ</t>
    </rPh>
    <rPh sb="19" eb="21">
      <t>ヘンカ</t>
    </rPh>
    <phoneticPr fontId="10"/>
  </si>
  <si>
    <t>はい</t>
    <phoneticPr fontId="10"/>
  </si>
  <si>
    <t>増えた</t>
    <phoneticPr fontId="10"/>
  </si>
  <si>
    <t>減った)</t>
    <phoneticPr fontId="10"/>
  </si>
  <si>
    <t>いいえ</t>
    <phoneticPr fontId="10"/>
  </si>
  <si>
    <t>今後も管理職の育業を推進していこうと思いますか。（◆）</t>
    <phoneticPr fontId="10"/>
  </si>
  <si>
    <t>（◆）についてそう考える理由を教えてください。</t>
    <rPh sb="9" eb="10">
      <t>カンガ</t>
    </rPh>
    <rPh sb="12" eb="14">
      <t>リユウ</t>
    </rPh>
    <rPh sb="15" eb="16">
      <t>オシ</t>
    </rPh>
    <phoneticPr fontId="10"/>
  </si>
  <si>
    <t>社内周知について</t>
    <rPh sb="0" eb="2">
      <t>シャナイ</t>
    </rPh>
    <rPh sb="2" eb="4">
      <t>シュウチ</t>
    </rPh>
    <phoneticPr fontId="10"/>
  </si>
  <si>
    <t>周知方法</t>
    <rPh sb="2" eb="4">
      <t>ホウホウ</t>
    </rPh>
    <phoneticPr fontId="10"/>
  </si>
  <si>
    <t>社内イントラネット</t>
    <phoneticPr fontId="10"/>
  </si>
  <si>
    <t>企業内研修</t>
    <phoneticPr fontId="10"/>
  </si>
  <si>
    <t>体験談発表会・交流会</t>
    <phoneticPr fontId="10"/>
  </si>
  <si>
    <t>会社のHP</t>
    <phoneticPr fontId="10"/>
  </si>
  <si>
    <t>社内報</t>
    <rPh sb="1" eb="2">
      <t>ウチ</t>
    </rPh>
    <phoneticPr fontId="10"/>
  </si>
  <si>
    <t>その他　（　　　　　　　　　　　　　　　　　　</t>
    <phoneticPr fontId="10"/>
  </si>
  <si>
    <t>)</t>
    <phoneticPr fontId="10"/>
  </si>
  <si>
    <t>周知した内容がわかる書類の添付</t>
    <rPh sb="0" eb="2">
      <t>シュウチ</t>
    </rPh>
    <rPh sb="4" eb="6">
      <t>ナイヨウ</t>
    </rPh>
    <rPh sb="10" eb="12">
      <t>ショルイ</t>
    </rPh>
    <rPh sb="13" eb="15">
      <t>テンプ</t>
    </rPh>
    <phoneticPr fontId="10"/>
  </si>
  <si>
    <t>添付しました</t>
    <phoneticPr fontId="10"/>
  </si>
  <si>
    <t>パパ向け育業マニュアルについて</t>
    <rPh sb="2" eb="3">
      <t>ム</t>
    </rPh>
    <rPh sb="4" eb="5">
      <t>イク</t>
    </rPh>
    <rPh sb="5" eb="6">
      <t>ギョウ</t>
    </rPh>
    <phoneticPr fontId="10"/>
  </si>
  <si>
    <t>育業マニュアルの添付</t>
    <rPh sb="0" eb="1">
      <t>イク</t>
    </rPh>
    <rPh sb="1" eb="2">
      <t>ギョウ</t>
    </rPh>
    <rPh sb="8" eb="10">
      <t>テンプ</t>
    </rPh>
    <phoneticPr fontId="10"/>
  </si>
  <si>
    <t>育業メンター制度について</t>
    <rPh sb="0" eb="1">
      <t>イク</t>
    </rPh>
    <rPh sb="1" eb="2">
      <t>ギョウ</t>
    </rPh>
    <rPh sb="6" eb="8">
      <t>セイド</t>
    </rPh>
    <phoneticPr fontId="10"/>
  </si>
  <si>
    <t>育業メンターとなる従業員はどのような方ですか。</t>
    <rPh sb="0" eb="1">
      <t>イク</t>
    </rPh>
    <rPh sb="1" eb="2">
      <t>ギョウ</t>
    </rPh>
    <rPh sb="9" eb="12">
      <t>ジュウギョウイン</t>
    </rPh>
    <rPh sb="18" eb="19">
      <t>カタ</t>
    </rPh>
    <phoneticPr fontId="10"/>
  </si>
  <si>
    <t>育業メンターの主な役割は何ですか。</t>
    <rPh sb="0" eb="1">
      <t>イク</t>
    </rPh>
    <rPh sb="1" eb="2">
      <t>ギョウ</t>
    </rPh>
    <rPh sb="7" eb="8">
      <t>オモ</t>
    </rPh>
    <rPh sb="9" eb="11">
      <t>ヤクワリ</t>
    </rPh>
    <rPh sb="12" eb="13">
      <t>ナン</t>
    </rPh>
    <phoneticPr fontId="10"/>
  </si>
  <si>
    <t>育業メンターの活動内容として、具体的にどのようなものがありますか。</t>
    <rPh sb="0" eb="1">
      <t>イク</t>
    </rPh>
    <rPh sb="1" eb="2">
      <t>ギョウ</t>
    </rPh>
    <rPh sb="7" eb="9">
      <t>カツドウ</t>
    </rPh>
    <rPh sb="9" eb="11">
      <t>ナイヨウ</t>
    </rPh>
    <rPh sb="15" eb="18">
      <t>グタイテキ</t>
    </rPh>
    <phoneticPr fontId="10"/>
  </si>
  <si>
    <t>育業メンターが、メンターとして活動するために、社内で取組んでいることはありますか（取組む予定はありますか）。</t>
    <rPh sb="0" eb="1">
      <t>イク</t>
    </rPh>
    <rPh sb="1" eb="2">
      <t>ギョウ</t>
    </rPh>
    <rPh sb="15" eb="17">
      <t>カツドウ</t>
    </rPh>
    <rPh sb="23" eb="25">
      <t>シャナイ</t>
    </rPh>
    <rPh sb="26" eb="28">
      <t>トリク</t>
    </rPh>
    <rPh sb="41" eb="42">
      <t>ト</t>
    </rPh>
    <rPh sb="42" eb="43">
      <t>ク</t>
    </rPh>
    <rPh sb="44" eb="46">
      <t>ヨテイ</t>
    </rPh>
    <phoneticPr fontId="10"/>
  </si>
  <si>
    <t>実際に育業メンターを活用した事例はありますか。（◆）</t>
    <rPh sb="0" eb="2">
      <t>ジッサイ</t>
    </rPh>
    <rPh sb="3" eb="4">
      <t>イク</t>
    </rPh>
    <rPh sb="4" eb="5">
      <t>ギョウ</t>
    </rPh>
    <rPh sb="10" eb="12">
      <t>カツヨウ</t>
    </rPh>
    <rPh sb="14" eb="16">
      <t>ジレイ</t>
    </rPh>
    <phoneticPr fontId="10"/>
  </si>
  <si>
    <t>　　　　　　　　　　</t>
    <phoneticPr fontId="10"/>
  </si>
  <si>
    <t>ある</t>
    <phoneticPr fontId="10"/>
  </si>
  <si>
    <t>ない</t>
    <phoneticPr fontId="10"/>
  </si>
  <si>
    <t>（◆）について活用事例がある場合、実際に実施した内容とその効果を教えてください。</t>
    <rPh sb="7" eb="9">
      <t>カツヨウ</t>
    </rPh>
    <rPh sb="9" eb="11">
      <t>ジレイ</t>
    </rPh>
    <rPh sb="14" eb="16">
      <t>バアイ</t>
    </rPh>
    <rPh sb="17" eb="19">
      <t>ジッサイ</t>
    </rPh>
    <rPh sb="20" eb="22">
      <t>ジッシ</t>
    </rPh>
    <rPh sb="24" eb="26">
      <t>ナイヨウ</t>
    </rPh>
    <rPh sb="29" eb="31">
      <t>コウカ</t>
    </rPh>
    <rPh sb="32" eb="33">
      <t>オシ</t>
    </rPh>
    <phoneticPr fontId="10"/>
  </si>
  <si>
    <t>●目的</t>
    <phoneticPr fontId="10"/>
  </si>
  <si>
    <t>応援評価制度概要</t>
    <rPh sb="0" eb="2">
      <t>オウエン</t>
    </rPh>
    <rPh sb="2" eb="4">
      <t>ヒョウカ</t>
    </rPh>
    <rPh sb="4" eb="6">
      <t>セイド</t>
    </rPh>
    <rPh sb="6" eb="8">
      <t>ガイヨウ</t>
    </rPh>
    <phoneticPr fontId="10"/>
  </si>
  <si>
    <t>●対象となる同僚の範囲</t>
    <phoneticPr fontId="10"/>
  </si>
  <si>
    <t>●導入内容</t>
    <rPh sb="1" eb="3">
      <t>ドウニュウ</t>
    </rPh>
    <rPh sb="3" eb="5">
      <t>ナイヨウ</t>
    </rPh>
    <phoneticPr fontId="10"/>
  </si>
  <si>
    <t xml:space="preserve"> 業績評価等に加点　</t>
    <phoneticPr fontId="10"/>
  </si>
  <si>
    <t xml:space="preserve"> 追加の評価項目を導入</t>
    <phoneticPr fontId="10"/>
  </si>
  <si>
    <t xml:space="preserve"> 他の従業員とは異なる評価基準を導入</t>
    <phoneticPr fontId="10"/>
  </si>
  <si>
    <t xml:space="preserve"> その他  (</t>
    <phoneticPr fontId="10"/>
  </si>
  <si>
    <t>応援評価制度を導入した理由を教えてください。</t>
    <rPh sb="0" eb="2">
      <t>オウエン</t>
    </rPh>
    <rPh sb="2" eb="4">
      <t>ヒョウカ</t>
    </rPh>
    <rPh sb="4" eb="6">
      <t>セイド</t>
    </rPh>
    <rPh sb="7" eb="9">
      <t>ドウニュウ</t>
    </rPh>
    <rPh sb="11" eb="13">
      <t>リユウ</t>
    </rPh>
    <rPh sb="14" eb="15">
      <t>オシ</t>
    </rPh>
    <phoneticPr fontId="10"/>
  </si>
  <si>
    <t>応援評価制度を導入したことで、社内のパパ育業を取り巻く環境に変化はありましたか。（◆）</t>
    <rPh sb="0" eb="2">
      <t>オウエン</t>
    </rPh>
    <rPh sb="2" eb="4">
      <t>ヒョウカ</t>
    </rPh>
    <rPh sb="4" eb="6">
      <t>セイド</t>
    </rPh>
    <rPh sb="7" eb="9">
      <t>ドウニュウ</t>
    </rPh>
    <rPh sb="15" eb="17">
      <t>シャナイ</t>
    </rPh>
    <rPh sb="20" eb="21">
      <t>イク</t>
    </rPh>
    <rPh sb="21" eb="22">
      <t>ギョウ</t>
    </rPh>
    <rPh sb="23" eb="24">
      <t>ト</t>
    </rPh>
    <rPh sb="25" eb="26">
      <t>マ</t>
    </rPh>
    <rPh sb="27" eb="29">
      <t>カンキョウ</t>
    </rPh>
    <rPh sb="30" eb="32">
      <t>ヘンカ</t>
    </rPh>
    <phoneticPr fontId="10"/>
  </si>
  <si>
    <t xml:space="preserve">
</t>
    <phoneticPr fontId="10"/>
  </si>
  <si>
    <t>対象従業員について</t>
    <rPh sb="0" eb="5">
      <t>タイショウジュウギョウイン</t>
    </rPh>
    <phoneticPr fontId="10"/>
  </si>
  <si>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10"/>
  </si>
  <si>
    <r>
      <t xml:space="preserve">育業期間
</t>
    </r>
    <r>
      <rPr>
        <sz val="9"/>
        <rFont val="ＭＳ Ｐゴシック"/>
        <family val="3"/>
        <charset val="128"/>
        <scheme val="minor"/>
      </rPr>
      <t>（合計30日以上の場合のみ対象）</t>
    </r>
    <rPh sb="0" eb="1">
      <t>イク</t>
    </rPh>
    <rPh sb="1" eb="2">
      <t>ギョウ</t>
    </rPh>
    <rPh sb="2" eb="4">
      <t>キカン</t>
    </rPh>
    <rPh sb="6" eb="8">
      <t>ゴウケイ</t>
    </rPh>
    <rPh sb="10" eb="11">
      <t>ヒ</t>
    </rPh>
    <rPh sb="11" eb="13">
      <t>イジョウ</t>
    </rPh>
    <rPh sb="14" eb="16">
      <t>バアイ</t>
    </rPh>
    <rPh sb="18" eb="20">
      <t>タイショウ</t>
    </rPh>
    <phoneticPr fontId="10"/>
  </si>
  <si>
    <t>年</t>
  </si>
  <si>
    <t>～</t>
  </si>
  <si>
    <t>(</t>
  </si>
  <si>
    <t>日)</t>
  </si>
  <si>
    <t>応援手当の支給対象となる同僚について</t>
    <rPh sb="0" eb="2">
      <t>オウエン</t>
    </rPh>
    <rPh sb="2" eb="4">
      <t>テアテ</t>
    </rPh>
    <rPh sb="5" eb="7">
      <t>シキュウ</t>
    </rPh>
    <rPh sb="7" eb="9">
      <t>タイショウ</t>
    </rPh>
    <rPh sb="12" eb="14">
      <t>ドウリョウ</t>
    </rPh>
    <phoneticPr fontId="10"/>
  </si>
  <si>
    <t>対象となる同僚の範囲</t>
    <rPh sb="0" eb="2">
      <t>タイショウ</t>
    </rPh>
    <rPh sb="5" eb="7">
      <t>ドウリョウ</t>
    </rPh>
    <rPh sb="8" eb="10">
      <t>ハンイ</t>
    </rPh>
    <phoneticPr fontId="10"/>
  </si>
  <si>
    <t>人数</t>
    <rPh sb="0" eb="2">
      <t>ニンズウ</t>
    </rPh>
    <phoneticPr fontId="10"/>
  </si>
  <si>
    <t>算定方法</t>
    <rPh sb="0" eb="2">
      <t>サンテイ</t>
    </rPh>
    <rPh sb="2" eb="4">
      <t>ホウホウ</t>
    </rPh>
    <phoneticPr fontId="10"/>
  </si>
  <si>
    <t>支払いの事実を確認できる書類について</t>
    <rPh sb="0" eb="2">
      <t>シハラ</t>
    </rPh>
    <rPh sb="4" eb="6">
      <t>ジジツ</t>
    </rPh>
    <rPh sb="7" eb="9">
      <t>カクニン</t>
    </rPh>
    <rPh sb="12" eb="14">
      <t>ショルイ</t>
    </rPh>
    <phoneticPr fontId="10"/>
  </si>
  <si>
    <t>マーカーで示しました</t>
    <phoneticPr fontId="10"/>
  </si>
  <si>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4"/>
  </si>
  <si>
    <t>B　漁業</t>
    <rPh sb="2" eb="4">
      <t>ギョギョウ</t>
    </rPh>
    <phoneticPr fontId="4"/>
  </si>
  <si>
    <t>C　鉱業・採石業・砂利採取業</t>
    <rPh sb="2" eb="4">
      <t>コウギョウ</t>
    </rPh>
    <rPh sb="5" eb="8">
      <t>サイセキギョウ</t>
    </rPh>
    <rPh sb="9" eb="11">
      <t>ジャリ</t>
    </rPh>
    <rPh sb="11" eb="14">
      <t>サイシュギョウ</t>
    </rPh>
    <phoneticPr fontId="4"/>
  </si>
  <si>
    <t>D　建設業</t>
    <rPh sb="2" eb="5">
      <t>ケンセツギョウ</t>
    </rPh>
    <phoneticPr fontId="4"/>
  </si>
  <si>
    <t>E　製造業</t>
    <rPh sb="2" eb="5">
      <t>セイゾウギョウ</t>
    </rPh>
    <phoneticPr fontId="4"/>
  </si>
  <si>
    <t>F　電気・ガス・熱供給・水道業</t>
    <rPh sb="2" eb="4">
      <t>デンキ</t>
    </rPh>
    <rPh sb="8" eb="9">
      <t>ネツ</t>
    </rPh>
    <rPh sb="9" eb="11">
      <t>キョウキュウ</t>
    </rPh>
    <rPh sb="12" eb="14">
      <t>スイドウ</t>
    </rPh>
    <rPh sb="14" eb="15">
      <t>ギョウ</t>
    </rPh>
    <phoneticPr fontId="4"/>
  </si>
  <si>
    <t>G　情報通信業</t>
    <rPh sb="2" eb="4">
      <t>ジョウホウ</t>
    </rPh>
    <rPh sb="4" eb="7">
      <t>ツウシンギョウ</t>
    </rPh>
    <phoneticPr fontId="4"/>
  </si>
  <si>
    <t>H　運輸業、郵便業</t>
    <rPh sb="2" eb="5">
      <t>ウンユギョウ</t>
    </rPh>
    <rPh sb="6" eb="8">
      <t>ユウビン</t>
    </rPh>
    <rPh sb="8" eb="9">
      <t>ギョウ</t>
    </rPh>
    <phoneticPr fontId="4"/>
  </si>
  <si>
    <t>I　卸売業、小売業</t>
    <rPh sb="2" eb="3">
      <t>オロシ</t>
    </rPh>
    <rPh sb="3" eb="4">
      <t>ウ</t>
    </rPh>
    <rPh sb="4" eb="5">
      <t>ギョウ</t>
    </rPh>
    <rPh sb="6" eb="9">
      <t>コウリギョウ</t>
    </rPh>
    <phoneticPr fontId="4"/>
  </si>
  <si>
    <t>J　金融業、保険業</t>
    <rPh sb="2" eb="5">
      <t>キンユウギョウ</t>
    </rPh>
    <rPh sb="6" eb="9">
      <t>ホケンギョウ</t>
    </rPh>
    <phoneticPr fontId="4"/>
  </si>
  <si>
    <t>L　学術研究、専門・技術サービス業</t>
    <rPh sb="2" eb="4">
      <t>ガクジュツ</t>
    </rPh>
    <rPh sb="4" eb="6">
      <t>ケンキュウ</t>
    </rPh>
    <rPh sb="7" eb="9">
      <t>センモン</t>
    </rPh>
    <rPh sb="10" eb="12">
      <t>ギジュツ</t>
    </rPh>
    <rPh sb="16" eb="17">
      <t>ギョウ</t>
    </rPh>
    <phoneticPr fontId="4"/>
  </si>
  <si>
    <t>M　宿泊業、飲食サービス業</t>
    <rPh sb="2" eb="4">
      <t>シュクハク</t>
    </rPh>
    <rPh sb="4" eb="5">
      <t>ギョウ</t>
    </rPh>
    <rPh sb="6" eb="8">
      <t>インショク</t>
    </rPh>
    <rPh sb="12" eb="13">
      <t>ギョウ</t>
    </rPh>
    <phoneticPr fontId="4"/>
  </si>
  <si>
    <t>N　生活関連サービス業、娯楽業</t>
    <rPh sb="2" eb="4">
      <t>セイカツ</t>
    </rPh>
    <rPh sb="4" eb="6">
      <t>カンレン</t>
    </rPh>
    <rPh sb="10" eb="11">
      <t>ギョウ</t>
    </rPh>
    <rPh sb="12" eb="15">
      <t>ゴラクギョウ</t>
    </rPh>
    <phoneticPr fontId="4"/>
  </si>
  <si>
    <t>O　教育、学習支援業</t>
    <rPh sb="2" eb="4">
      <t>キョウイク</t>
    </rPh>
    <rPh sb="5" eb="7">
      <t>ガクシュウ</t>
    </rPh>
    <rPh sb="7" eb="9">
      <t>シエン</t>
    </rPh>
    <rPh sb="9" eb="10">
      <t>ギョウ</t>
    </rPh>
    <phoneticPr fontId="4"/>
  </si>
  <si>
    <t>P　医療、福祉</t>
    <rPh sb="2" eb="4">
      <t>イリョウ</t>
    </rPh>
    <rPh sb="5" eb="7">
      <t>フクシ</t>
    </rPh>
    <phoneticPr fontId="4"/>
  </si>
  <si>
    <t>Q　複合サービス事業</t>
    <rPh sb="2" eb="4">
      <t>フクゴウ</t>
    </rPh>
    <rPh sb="8" eb="10">
      <t>ジギョウ</t>
    </rPh>
    <phoneticPr fontId="4"/>
  </si>
  <si>
    <t>R　サービス業（他に分類されないもの）</t>
    <rPh sb="6" eb="7">
      <t>ギョウ</t>
    </rPh>
    <rPh sb="8" eb="9">
      <t>ホカ</t>
    </rPh>
    <rPh sb="10" eb="12">
      <t>ブンルイ</t>
    </rPh>
    <phoneticPr fontId="4"/>
  </si>
  <si>
    <t>S　公務（他に分類されるものを除く）</t>
    <rPh sb="2" eb="4">
      <t>コウム</t>
    </rPh>
    <rPh sb="5" eb="6">
      <t>ホカ</t>
    </rPh>
    <rPh sb="7" eb="9">
      <t>ブンルイ</t>
    </rPh>
    <rPh sb="15" eb="16">
      <t>ノゾ</t>
    </rPh>
    <phoneticPr fontId="4"/>
  </si>
  <si>
    <t>T　分類不能の産業</t>
    <rPh sb="2" eb="4">
      <t>ブンルイ</t>
    </rPh>
    <rPh sb="4" eb="6">
      <t>フノウ</t>
    </rPh>
    <rPh sb="7" eb="9">
      <t>サンギョウ</t>
    </rPh>
    <phoneticPr fontId="4"/>
  </si>
  <si>
    <t>育業期間
(令和5年4月1日以降の合計15日以上の育業が対象）</t>
    <rPh sb="0" eb="2">
      <t>イクギョウ</t>
    </rPh>
    <rPh sb="2" eb="4">
      <t>キカン</t>
    </rPh>
    <rPh sb="7" eb="9">
      <t>レイワ</t>
    </rPh>
    <rPh sb="10" eb="11">
      <t>ネン</t>
    </rPh>
    <rPh sb="12" eb="13">
      <t>ツキ</t>
    </rPh>
    <rPh sb="14" eb="15">
      <t>ヒ</t>
    </rPh>
    <rPh sb="15" eb="17">
      <t>イコウ</t>
    </rPh>
    <rPh sb="18" eb="20">
      <t>ゴウケイ</t>
    </rPh>
    <rPh sb="22" eb="23">
      <t>ニチ</t>
    </rPh>
    <rPh sb="23" eb="25">
      <t>イジョウ</t>
    </rPh>
    <rPh sb="26" eb="27">
      <t>イク</t>
    </rPh>
    <rPh sb="27" eb="28">
      <t>ギョウ</t>
    </rPh>
    <rPh sb="29" eb="31">
      <t>タイショウ</t>
    </rPh>
    <phoneticPr fontId="10"/>
  </si>
  <si>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10"/>
  </si>
  <si>
    <t>② 育業メンター制度の整備とパパ向け育業マニュアルの作成</t>
    <phoneticPr fontId="12"/>
  </si>
  <si>
    <t>１回目</t>
    <rPh sb="1" eb="3">
      <t>カイメ</t>
    </rPh>
    <phoneticPr fontId="10"/>
  </si>
  <si>
    <t>育業期間</t>
    <rPh sb="0" eb="2">
      <t>イクギョウ</t>
    </rPh>
    <rPh sb="2" eb="4">
      <t>キカン</t>
    </rPh>
    <phoneticPr fontId="10"/>
  </si>
  <si>
    <r>
      <t xml:space="preserve">旧姓・通称等
</t>
    </r>
    <r>
      <rPr>
        <sz val="8"/>
        <rFont val="ＭＳ Ｐ明朝"/>
        <family val="1"/>
        <charset val="128"/>
      </rPr>
      <t>（申請書類に別名使用の場合のみ記入）</t>
    </r>
    <rPh sb="0" eb="2">
      <t>キュウセイ</t>
    </rPh>
    <rPh sb="3" eb="5">
      <t>ツウショウ</t>
    </rPh>
    <rPh sb="5" eb="6">
      <t>トウ</t>
    </rPh>
    <rPh sb="8" eb="10">
      <t>シンセイ</t>
    </rPh>
    <rPh sb="10" eb="12">
      <t>ショルイ</t>
    </rPh>
    <rPh sb="13" eb="15">
      <t>ベツメイ</t>
    </rPh>
    <rPh sb="15" eb="17">
      <t>シヨウ</t>
    </rPh>
    <rPh sb="18" eb="20">
      <t>バアイ</t>
    </rPh>
    <rPh sb="22" eb="24">
      <t>キニュウ</t>
    </rPh>
    <phoneticPr fontId="10"/>
  </si>
  <si>
    <t>対象従業員の就労状況</t>
    <rPh sb="0" eb="2">
      <t>タイショウ</t>
    </rPh>
    <rPh sb="2" eb="5">
      <t>ジュウギョウイン</t>
    </rPh>
    <rPh sb="6" eb="8">
      <t>シュウロウ</t>
    </rPh>
    <rPh sb="8" eb="10">
      <t>ジョウキョウ</t>
    </rPh>
    <phoneticPr fontId="10"/>
  </si>
  <si>
    <r>
      <t>（育業開始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2">
      <t>イク</t>
    </rPh>
    <rPh sb="2" eb="3">
      <t>ギョウ</t>
    </rPh>
    <rPh sb="3" eb="5">
      <t>カイシ</t>
    </rPh>
    <rPh sb="7" eb="8">
      <t>ゲツ</t>
    </rPh>
    <rPh sb="8" eb="9">
      <t>マエ</t>
    </rPh>
    <rPh sb="10" eb="12">
      <t>ゲンショク</t>
    </rPh>
    <rPh sb="12" eb="14">
      <t>フッキ</t>
    </rPh>
    <rPh sb="16" eb="17">
      <t>ゲツ</t>
    </rPh>
    <rPh sb="17" eb="18">
      <t>ゴ</t>
    </rPh>
    <rPh sb="18" eb="20">
      <t>ジテン</t>
    </rPh>
    <rPh sb="21" eb="23">
      <t>ジョウキョウ</t>
    </rPh>
    <phoneticPr fontId="10"/>
  </si>
  <si>
    <r>
      <t>育業開始</t>
    </r>
    <r>
      <rPr>
        <b/>
        <u/>
        <sz val="11"/>
        <rFont val="ＭＳ Ｐ明朝"/>
        <family val="1"/>
        <charset val="128"/>
      </rPr>
      <t>1か月前</t>
    </r>
    <phoneticPr fontId="10"/>
  </si>
  <si>
    <r>
      <t>原職復帰</t>
    </r>
    <r>
      <rPr>
        <b/>
        <u/>
        <sz val="11"/>
        <rFont val="ＭＳ Ｐ明朝"/>
        <family val="1"/>
        <charset val="128"/>
      </rPr>
      <t>３か月後</t>
    </r>
    <rPh sb="0" eb="2">
      <t>ゲンショク</t>
    </rPh>
    <rPh sb="2" eb="4">
      <t>フッキ</t>
    </rPh>
    <rPh sb="6" eb="7">
      <t>ゲツ</t>
    </rPh>
    <rPh sb="7" eb="8">
      <t>ゴ</t>
    </rPh>
    <phoneticPr fontId="10"/>
  </si>
  <si>
    <t xml:space="preserve"> 有</t>
    <rPh sb="1" eb="2">
      <t>アリ</t>
    </rPh>
    <phoneticPr fontId="10"/>
  </si>
  <si>
    <t xml:space="preserve">  有</t>
    <rPh sb="2" eb="3">
      <t>アリ</t>
    </rPh>
    <phoneticPr fontId="10"/>
  </si>
  <si>
    <t>無</t>
    <rPh sb="0" eb="1">
      <t>ナ</t>
    </rPh>
    <phoneticPr fontId="10"/>
  </si>
  <si>
    <t>財団記入欄</t>
  </si>
  <si>
    <t>対象従業員の雇用状況</t>
    <phoneticPr fontId="10"/>
  </si>
  <si>
    <t>職務</t>
    <rPh sb="0" eb="2">
      <t>ショクム</t>
    </rPh>
    <phoneticPr fontId="10"/>
  </si>
  <si>
    <t xml:space="preserve"> 正社員</t>
    <rPh sb="1" eb="4">
      <t>セイシャイン</t>
    </rPh>
    <phoneticPr fontId="10"/>
  </si>
  <si>
    <t xml:space="preserve"> パート・アルバイト</t>
    <phoneticPr fontId="10"/>
  </si>
  <si>
    <t xml:space="preserve"> その他 (</t>
    <rPh sb="3" eb="4">
      <t>ホカ</t>
    </rPh>
    <phoneticPr fontId="10"/>
  </si>
  <si>
    <t xml:space="preserve"> その他（</t>
    <phoneticPr fontId="10"/>
  </si>
  <si>
    <t>週</t>
    <phoneticPr fontId="10"/>
  </si>
  <si>
    <t xml:space="preserve"> (</t>
    <phoneticPr fontId="10"/>
  </si>
  <si>
    <t>日）</t>
    <phoneticPr fontId="10"/>
  </si>
  <si>
    <t>日)</t>
    <phoneticPr fontId="10"/>
  </si>
  <si>
    <t>週</t>
  </si>
  <si>
    <t>時間</t>
    <phoneticPr fontId="10"/>
  </si>
  <si>
    <t xml:space="preserve"> 分</t>
    <rPh sb="1" eb="2">
      <t>フン</t>
    </rPh>
    <phoneticPr fontId="10"/>
  </si>
  <si>
    <t xml:space="preserve">　
</t>
    <phoneticPr fontId="10"/>
  </si>
  <si>
    <t xml:space="preserve"> 有</t>
    <phoneticPr fontId="10"/>
  </si>
  <si>
    <t xml:space="preserve"> 時短時間</t>
    <rPh sb="3" eb="5">
      <t>ジカン</t>
    </rPh>
    <phoneticPr fontId="10"/>
  </si>
  <si>
    <t>分）</t>
    <phoneticPr fontId="10"/>
  </si>
  <si>
    <t xml:space="preserve"> 月給</t>
    <phoneticPr fontId="10"/>
  </si>
  <si>
    <t>日給</t>
    <phoneticPr fontId="10"/>
  </si>
  <si>
    <t>時給</t>
    <phoneticPr fontId="10"/>
  </si>
  <si>
    <t>年俸</t>
    <phoneticPr fontId="10"/>
  </si>
  <si>
    <t xml:space="preserve">     その他 （</t>
    <phoneticPr fontId="10"/>
  </si>
  <si>
    <t>円　　　　　　　　　　　　　　　　</t>
    <phoneticPr fontId="10"/>
  </si>
  <si>
    <t>出向の有無</t>
    <rPh sb="0" eb="2">
      <t>シュッコウ</t>
    </rPh>
    <rPh sb="3" eb="5">
      <t>ウム</t>
    </rPh>
    <phoneticPr fontId="10"/>
  </si>
  <si>
    <t>※有の場合、出向に関する雇用契約書を提出すること</t>
    <rPh sb="6" eb="8">
      <t>シュッコウ</t>
    </rPh>
    <rPh sb="9" eb="10">
      <t>カン</t>
    </rPh>
    <rPh sb="12" eb="14">
      <t>コヨウ</t>
    </rPh>
    <rPh sb="14" eb="17">
      <t>ケイヤクショ</t>
    </rPh>
    <phoneticPr fontId="10"/>
  </si>
  <si>
    <t>所属事業所</t>
    <phoneticPr fontId="10"/>
  </si>
  <si>
    <t>　　　所属事業所と同じ</t>
  </si>
  <si>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10"/>
  </si>
  <si>
    <r>
      <t xml:space="preserve">相違理由
</t>
    </r>
    <r>
      <rPr>
        <sz val="8"/>
        <rFont val="ＭＳ Ｐ明朝"/>
        <family val="1"/>
        <charset val="128"/>
      </rPr>
      <t>※育業開始1か月前と原職復帰3か月後で相違がある場合は記入必須</t>
    </r>
    <rPh sb="0" eb="2">
      <t>ソウイ</t>
    </rPh>
    <rPh sb="2" eb="4">
      <t>リユウ</t>
    </rPh>
    <rPh sb="6" eb="7">
      <t>イク</t>
    </rPh>
    <rPh sb="7" eb="8">
      <t>ギョウ</t>
    </rPh>
    <rPh sb="8" eb="10">
      <t>カイシ</t>
    </rPh>
    <rPh sb="12" eb="13">
      <t>ゲツ</t>
    </rPh>
    <rPh sb="13" eb="14">
      <t>マエ</t>
    </rPh>
    <rPh sb="15" eb="17">
      <t>ゲンショク</t>
    </rPh>
    <rPh sb="17" eb="19">
      <t>フッキ</t>
    </rPh>
    <rPh sb="21" eb="22">
      <t>ゲツ</t>
    </rPh>
    <rPh sb="22" eb="23">
      <t>ゴ</t>
    </rPh>
    <rPh sb="24" eb="26">
      <t>ソウイ</t>
    </rPh>
    <rPh sb="29" eb="31">
      <t>バアイ</t>
    </rPh>
    <rPh sb="32" eb="34">
      <t>キニュウ</t>
    </rPh>
    <rPh sb="34" eb="36">
      <t>ヒッス</t>
    </rPh>
    <phoneticPr fontId="10"/>
  </si>
  <si>
    <t>所定労働日数</t>
    <rPh sb="0" eb="2">
      <t>ショテイ</t>
    </rPh>
    <rPh sb="2" eb="4">
      <t>ロウドウ</t>
    </rPh>
    <rPh sb="4" eb="6">
      <t>ニッスウ</t>
    </rPh>
    <phoneticPr fontId="10"/>
  </si>
  <si>
    <t>給与形態</t>
    <rPh sb="0" eb="2">
      <t>キュウヨ</t>
    </rPh>
    <rPh sb="2" eb="4">
      <t>ケイタイ</t>
    </rPh>
    <phoneticPr fontId="10"/>
  </si>
  <si>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10"/>
  </si>
  <si>
    <t>育業時の状況は支給申請書（Ｐ2～Ｐ3）に記載のとおりです。</t>
    <rPh sb="2" eb="3">
      <t>ジ</t>
    </rPh>
    <rPh sb="4" eb="6">
      <t>ジョウキョウ</t>
    </rPh>
    <rPh sb="7" eb="9">
      <t>シキュウ</t>
    </rPh>
    <rPh sb="9" eb="12">
      <t>シンセイショ</t>
    </rPh>
    <rPh sb="20" eb="22">
      <t>キサイ</t>
    </rPh>
    <phoneticPr fontId="10"/>
  </si>
  <si>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10"/>
  </si>
  <si>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10"/>
  </si>
  <si>
    <t>勤務先</t>
    <rPh sb="0" eb="3">
      <t>キンムサキ</t>
    </rPh>
    <phoneticPr fontId="10"/>
  </si>
  <si>
    <t>③ 同僚への応援評価制度・表彰制度の整備と育業応援プランシートの作成</t>
    <rPh sb="21" eb="22">
      <t>イク</t>
    </rPh>
    <rPh sb="22" eb="23">
      <t>ギョウ</t>
    </rPh>
    <rPh sb="23" eb="25">
      <t>オウエン</t>
    </rPh>
    <rPh sb="32" eb="34">
      <t>サクセイ</t>
    </rPh>
    <phoneticPr fontId="12"/>
  </si>
  <si>
    <t>④ 同僚への応援手当支給と育業応援プランシートの作成</t>
    <rPh sb="13" eb="14">
      <t>イク</t>
    </rPh>
    <rPh sb="14" eb="15">
      <t>ギョウ</t>
    </rPh>
    <rPh sb="15" eb="17">
      <t>オウエン</t>
    </rPh>
    <rPh sb="24" eb="26">
      <t>サクセイ</t>
    </rPh>
    <phoneticPr fontId="12"/>
  </si>
  <si>
    <r>
      <t>エ 自社の労働者へ育児休業・産後パパ育休</t>
    </r>
    <r>
      <rPr>
        <b/>
        <sz val="11"/>
        <rFont val="ＭＳ Ｐゴシック"/>
        <family val="3"/>
        <charset val="128"/>
      </rPr>
      <t>制度と育児休業取得促進
　　に関する方針の周知</t>
    </r>
    <phoneticPr fontId="10"/>
  </si>
  <si>
    <r>
      <t xml:space="preserve">育業の対象となった子
</t>
    </r>
    <r>
      <rPr>
        <sz val="8"/>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10"/>
  </si>
  <si>
    <t>テレワークをしている場所</t>
    <rPh sb="10" eb="12">
      <t>バショ</t>
    </rPh>
    <phoneticPr fontId="10"/>
  </si>
  <si>
    <t>自宅</t>
    <rPh sb="0" eb="2">
      <t>ジタク</t>
    </rPh>
    <phoneticPr fontId="10"/>
  </si>
  <si>
    <t>コワーキングスペース</t>
    <phoneticPr fontId="10"/>
  </si>
  <si>
    <t>その他（</t>
    <rPh sb="2" eb="3">
      <t>タ</t>
    </rPh>
    <phoneticPr fontId="10"/>
  </si>
  <si>
    <t>受給無</t>
    <rPh sb="0" eb="2">
      <t>ｼﾞｭｷｭｳ</t>
    </rPh>
    <rPh sb="2" eb="3">
      <t>ﾅｼ</t>
    </rPh>
    <phoneticPr fontId="10" type="halfwidthKatakana"/>
  </si>
  <si>
    <t>※過年度もっとパパコース受給状況（受給がある場合は加算となる取組必須）</t>
    <rPh sb="1" eb="4">
      <t>ｶﾈﾝﾄﾞ</t>
    </rPh>
    <rPh sb="12" eb="14">
      <t>ｼﾞｭｷｭｳ</t>
    </rPh>
    <rPh sb="14" eb="16">
      <t>ｼﾞｮｳｷｮｳ</t>
    </rPh>
    <rPh sb="17" eb="19">
      <t>ｼﾞｭｷｭｳ</t>
    </rPh>
    <rPh sb="22" eb="24">
      <t>ﾊﾞｱｲ</t>
    </rPh>
    <rPh sb="25" eb="27">
      <t>ｶｻﾝ</t>
    </rPh>
    <rPh sb="30" eb="32">
      <t>ﾄﾘｸﾐ</t>
    </rPh>
    <rPh sb="32" eb="34">
      <t>ﾋｯｽ</t>
    </rPh>
    <phoneticPr fontId="10" type="halfwidthKatakana"/>
  </si>
  <si>
    <t>令和５年度有</t>
    <rPh sb="0" eb="2">
      <t>ﾚｲﾜ</t>
    </rPh>
    <rPh sb="3" eb="5">
      <t>ﾈﾝﾄﾞ</t>
    </rPh>
    <rPh sb="5" eb="6">
      <t>ｱ</t>
    </rPh>
    <phoneticPr fontId="10" type="halfwidthKatakana"/>
  </si>
  <si>
    <t>令和６年度有</t>
    <rPh sb="0" eb="2">
      <t>ﾚｲﾜ</t>
    </rPh>
    <rPh sb="3" eb="5">
      <t>ﾈﾝﾄﾞ</t>
    </rPh>
    <rPh sb="5" eb="6">
      <t>ｱ</t>
    </rPh>
    <phoneticPr fontId="10" type="halfwidthKatakana"/>
  </si>
  <si>
    <t>加算判定</t>
    <rPh sb="0" eb="2">
      <t>ｶｻﾝ</t>
    </rPh>
    <rPh sb="2" eb="4">
      <t>ﾊﾝﾃｲ</t>
    </rPh>
    <phoneticPr fontId="10" type="halfwidthKatakana"/>
  </si>
  <si>
    <t>①または②</t>
    <phoneticPr fontId="10"/>
  </si>
  <si>
    <t>①と②</t>
    <phoneticPr fontId="10"/>
  </si>
  <si>
    <t>加算</t>
    <phoneticPr fontId="10"/>
  </si>
  <si>
    <t>①と③</t>
    <phoneticPr fontId="10"/>
  </si>
  <si>
    <t>①と④</t>
    <phoneticPr fontId="10"/>
  </si>
  <si>
    <t>①と②と③</t>
    <phoneticPr fontId="10"/>
  </si>
  <si>
    <t>①と②と④</t>
    <phoneticPr fontId="10"/>
  </si>
  <si>
    <t>①と②と③と④</t>
    <phoneticPr fontId="10"/>
  </si>
  <si>
    <t>②と④</t>
    <phoneticPr fontId="10"/>
  </si>
  <si>
    <t>②と③</t>
    <phoneticPr fontId="10"/>
  </si>
  <si>
    <t>②と③と④</t>
    <phoneticPr fontId="10"/>
  </si>
  <si>
    <t>③または④</t>
    <phoneticPr fontId="10"/>
  </si>
  <si>
    <t>③と④</t>
    <phoneticPr fontId="10"/>
  </si>
  <si>
    <t>有（</t>
    <rPh sb="0" eb="1">
      <t>アリ</t>
    </rPh>
    <phoneticPr fontId="10"/>
  </si>
  <si>
    <t>基本給</t>
    <rPh sb="0" eb="2">
      <t>キホン</t>
    </rPh>
    <phoneticPr fontId="10"/>
  </si>
  <si>
    <t>基本給</t>
    <rPh sb="0" eb="3">
      <t>キホンキュウ</t>
    </rPh>
    <phoneticPr fontId="10"/>
  </si>
  <si>
    <t>＊役職手当、職務手当、資格手当などの責任の重さや職務の難易度に対して支払われる手当</t>
    <phoneticPr fontId="10"/>
  </si>
  <si>
    <r>
      <t>職能に関する手当</t>
    </r>
    <r>
      <rPr>
        <sz val="8"/>
        <rFont val="ＭＳ Ｐ明朝"/>
        <family val="1"/>
        <charset val="128"/>
      </rPr>
      <t>　（ない場合は0円と記入）</t>
    </r>
    <rPh sb="0" eb="2">
      <t>ショクノウ</t>
    </rPh>
    <rPh sb="3" eb="4">
      <t>カン</t>
    </rPh>
    <rPh sb="6" eb="8">
      <t>テアテ</t>
    </rPh>
    <phoneticPr fontId="10"/>
  </si>
  <si>
    <t/>
  </si>
  <si>
    <t>育業日数</t>
    <rPh sb="0" eb="1">
      <t>イク</t>
    </rPh>
    <rPh sb="1" eb="2">
      <t>ギョウ</t>
    </rPh>
    <phoneticPr fontId="10"/>
  </si>
  <si>
    <t>2回目</t>
    <rPh sb="1" eb="3">
      <t>カイメ</t>
    </rPh>
    <phoneticPr fontId="10"/>
  </si>
  <si>
    <t>3回目</t>
    <rPh sb="1" eb="3">
      <t>カイメ</t>
    </rPh>
    <phoneticPr fontId="10"/>
  </si>
  <si>
    <t>4回目</t>
    <rPh sb="1" eb="3">
      <t>カイメ</t>
    </rPh>
    <phoneticPr fontId="10"/>
  </si>
  <si>
    <t>5回目</t>
    <rPh sb="1" eb="3">
      <t>カイメ</t>
    </rPh>
    <phoneticPr fontId="10"/>
  </si>
  <si>
    <t>6回目</t>
    <rPh sb="1" eb="3">
      <t>カイメ</t>
    </rPh>
    <phoneticPr fontId="10"/>
  </si>
  <si>
    <t>※有の場合、出向に関する書類を提出すること</t>
    <rPh sb="6" eb="8">
      <t>シュッコウ</t>
    </rPh>
    <rPh sb="9" eb="10">
      <t>カン</t>
    </rPh>
    <rPh sb="12" eb="14">
      <t>ショルイ</t>
    </rPh>
    <phoneticPr fontId="10"/>
  </si>
  <si>
    <r>
      <rPr>
        <sz val="11"/>
        <rFont val="ＭＳ Ｐ明朝"/>
        <family val="1"/>
        <charset val="128"/>
      </rPr>
      <t xml:space="preserve">          部署
</t>
    </r>
    <r>
      <rPr>
        <sz val="8"/>
        <rFont val="ＭＳ Ｐ明朝"/>
        <family val="1"/>
        <charset val="128"/>
      </rPr>
      <t>※組織の最小単位の所属先
ない場合は 「なし」と記入</t>
    </r>
    <phoneticPr fontId="10"/>
  </si>
  <si>
    <r>
      <t xml:space="preserve">    テレワーク勤務
</t>
    </r>
    <r>
      <rPr>
        <sz val="8"/>
        <rFont val="ＭＳ Ｐ明朝"/>
        <family val="1"/>
        <charset val="128"/>
      </rPr>
      <t>※有の場合、テレワーク（在宅勤務）規程を提出すること</t>
    </r>
    <rPh sb="9" eb="11">
      <t>キンム</t>
    </rPh>
    <phoneticPr fontId="10"/>
  </si>
  <si>
    <t>日</t>
    <phoneticPr fontId="10"/>
  </si>
  <si>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10"/>
  </si>
  <si>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10"/>
  </si>
  <si>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10"/>
  </si>
  <si>
    <t>　　　 代表者   氏名（自署）</t>
    <rPh sb="4" eb="7">
      <t>ダイヒョウシャ</t>
    </rPh>
    <rPh sb="10" eb="12">
      <t>シメイ</t>
    </rPh>
    <rPh sb="13" eb="15">
      <t>ジショ</t>
    </rPh>
    <phoneticPr fontId="90"/>
  </si>
  <si>
    <t xml:space="preserve">　　　 代表者   役職 </t>
    <rPh sb="10" eb="12">
      <t>ヤクショク</t>
    </rPh>
    <phoneticPr fontId="90"/>
  </si>
  <si>
    <t xml:space="preserve">　　　 企業等の名称        </t>
    <phoneticPr fontId="90"/>
  </si>
  <si>
    <t xml:space="preserve">        企業等の所在地     </t>
    <phoneticPr fontId="90"/>
  </si>
  <si>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90"/>
  </si>
  <si>
    <t>奨励金支給後に本誓約書の内容に虚偽や不正が発覚した場合は奨励金を返還します。</t>
    <phoneticPr fontId="90"/>
  </si>
  <si>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90"/>
  </si>
  <si>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90"/>
  </si>
  <si>
    <t>厚生労働大臣の指針に基づき、セクシュアルハラスメント等を防止するための措置を取っていることを誓約します。</t>
    <phoneticPr fontId="90"/>
  </si>
  <si>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90"/>
  </si>
  <si>
    <t>労働基準法第３９条第７項（年次有給休暇について年５日を取得させる義務）に違反していないことを誓約します。</t>
    <phoneticPr fontId="90"/>
  </si>
  <si>
    <t>法定労働時間を超えて従業員を勤務させる場合は、「時間外・休日労働に関する協定（36協定）」を締結し、遵守していることを誓約します。</t>
    <phoneticPr fontId="90"/>
  </si>
  <si>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90"/>
  </si>
  <si>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90"/>
  </si>
  <si>
    <t>公益財団法人東京しごと財団理事長　　殿</t>
    <phoneticPr fontId="90"/>
  </si>
  <si>
    <t>誓　約　書</t>
    <phoneticPr fontId="90"/>
  </si>
  <si>
    <t>様式第２号（第8条関係）</t>
    <phoneticPr fontId="90"/>
  </si>
  <si>
    <t>私は、働くパパママ育業応援奨励金支給要綱働くパパコースNEXT第8条の規定に基づく奨励金の支給申請を行うにあたり、
以下のことを誓約します。（□欄にチェックしてください。）</t>
    <phoneticPr fontId="90"/>
  </si>
  <si>
    <t>8</t>
    <phoneticPr fontId="10"/>
  </si>
  <si>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10"/>
  </si>
  <si>
    <t>　　働くパパママ育業応援奨励金　働くパパコースＮＥＸＴ（以下「奨励金」という。）について、</t>
    <phoneticPr fontId="10"/>
  </si>
  <si>
    <t>　　奨励金支給要綱第8条の規定に基づき、下記のとおり申請します。</t>
    <phoneticPr fontId="10"/>
  </si>
  <si>
    <t>（有の場合は取組内容を選択）</t>
    <phoneticPr fontId="10" type="halfwidthKatakana"/>
  </si>
  <si>
    <t>申請企業等の
代表者の三親等
内の親族でない</t>
    <phoneticPr fontId="10" type="halfwidthKatakana"/>
  </si>
  <si>
    <t>　公益財団法人東京しごと財団</t>
    <rPh sb="1" eb="3">
      <t>コウエキ</t>
    </rPh>
    <rPh sb="3" eb="5">
      <t>ザイダン</t>
    </rPh>
    <rPh sb="5" eb="7">
      <t>ホウジン</t>
    </rPh>
    <rPh sb="7" eb="9">
      <t>トウキョウ</t>
    </rPh>
    <rPh sb="12" eb="14">
      <t>ザイダン</t>
    </rPh>
    <phoneticPr fontId="10"/>
  </si>
  <si>
    <t>（</t>
    <phoneticPr fontId="10"/>
  </si>
  <si>
    <t>組織図の添付</t>
    <rPh sb="0" eb="3">
      <t>ソシキズ</t>
    </rPh>
    <rPh sb="4" eb="6">
      <t>テンプ</t>
    </rPh>
    <phoneticPr fontId="10"/>
  </si>
  <si>
    <t>添付しました</t>
    <rPh sb="0" eb="2">
      <t>テンプ</t>
    </rPh>
    <phoneticPr fontId="10"/>
  </si>
  <si>
    <t>周知日</t>
    <rPh sb="0" eb="2">
      <t>シュウチ</t>
    </rPh>
    <rPh sb="2" eb="3">
      <t>ビ</t>
    </rPh>
    <phoneticPr fontId="10"/>
  </si>
  <si>
    <t>加算②  育業メンター制度の整備とパパ向け育業マニュアルの作成</t>
    <rPh sb="0" eb="2">
      <t>カサン</t>
    </rPh>
    <phoneticPr fontId="10"/>
  </si>
  <si>
    <t>メール添付</t>
    <rPh sb="3" eb="5">
      <t>テンプ</t>
    </rPh>
    <phoneticPr fontId="10"/>
  </si>
  <si>
    <t>応援評価制度について</t>
    <rPh sb="0" eb="2">
      <t>オウエン</t>
    </rPh>
    <rPh sb="2" eb="4">
      <t>ヒョウカ</t>
    </rPh>
    <rPh sb="4" eb="6">
      <t>セイド</t>
    </rPh>
    <phoneticPr fontId="10"/>
  </si>
  <si>
    <t>育業応援プランシートについて</t>
    <rPh sb="0" eb="4">
      <t>イクギョウオウエン</t>
    </rPh>
    <phoneticPr fontId="10"/>
  </si>
  <si>
    <t>育業応援プランシートの作成と添付</t>
    <rPh sb="0" eb="1">
      <t>イク</t>
    </rPh>
    <rPh sb="1" eb="2">
      <t>ギョウ</t>
    </rPh>
    <rPh sb="2" eb="4">
      <t>オウエン</t>
    </rPh>
    <rPh sb="11" eb="13">
      <t>サクセイ</t>
    </rPh>
    <rPh sb="14" eb="16">
      <t>テンプ</t>
    </rPh>
    <phoneticPr fontId="10"/>
  </si>
  <si>
    <t>作成し、添付しました</t>
    <rPh sb="0" eb="2">
      <t>サクセイ</t>
    </rPh>
    <rPh sb="4" eb="6">
      <t>テンプ</t>
    </rPh>
    <phoneticPr fontId="10"/>
  </si>
  <si>
    <t>（様式1号【別紙】加算③④共通：1枚目）</t>
    <rPh sb="1" eb="3">
      <t>ヨウシキ</t>
    </rPh>
    <rPh sb="4" eb="5">
      <t>ゴウ</t>
    </rPh>
    <rPh sb="6" eb="8">
      <t>ベッシ</t>
    </rPh>
    <rPh sb="9" eb="11">
      <t>カサン</t>
    </rPh>
    <rPh sb="13" eb="15">
      <t>キョウツウ</t>
    </rPh>
    <rPh sb="17" eb="19">
      <t>マイメ</t>
    </rPh>
    <phoneticPr fontId="10"/>
  </si>
  <si>
    <t>支給に係る
対象従業員氏名</t>
    <rPh sb="0" eb="2">
      <t>シキュウ</t>
    </rPh>
    <rPh sb="3" eb="4">
      <t>カカ</t>
    </rPh>
    <rPh sb="6" eb="8">
      <t>タイショウ</t>
    </rPh>
    <rPh sb="8" eb="11">
      <t>ジュウギョウイン</t>
    </rPh>
    <rPh sb="11" eb="13">
      <t>シメイ</t>
    </rPh>
    <phoneticPr fontId="10"/>
  </si>
  <si>
    <t>所属部署・担当業務</t>
    <rPh sb="0" eb="2">
      <t>ショゾク</t>
    </rPh>
    <rPh sb="2" eb="4">
      <t>ブショ</t>
    </rPh>
    <rPh sb="5" eb="7">
      <t>タントウ</t>
    </rPh>
    <rPh sb="7" eb="9">
      <t>ギョウム</t>
    </rPh>
    <phoneticPr fontId="10"/>
  </si>
  <si>
    <t>初回面談日</t>
    <rPh sb="0" eb="2">
      <t>ショカイ</t>
    </rPh>
    <rPh sb="2" eb="4">
      <t>メンダン</t>
    </rPh>
    <rPh sb="4" eb="5">
      <t>ビ</t>
    </rPh>
    <phoneticPr fontId="10"/>
  </si>
  <si>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10"/>
  </si>
  <si>
    <t>応援者（同僚）</t>
    <rPh sb="0" eb="2">
      <t>オウエン</t>
    </rPh>
    <rPh sb="2" eb="3">
      <t>シャ</t>
    </rPh>
    <rPh sb="4" eb="6">
      <t>ドウリョウ</t>
    </rPh>
    <phoneticPr fontId="10"/>
  </si>
  <si>
    <t>（カナ）
氏名</t>
    <rPh sb="5" eb="7">
      <t>シメイ</t>
    </rPh>
    <phoneticPr fontId="10"/>
  </si>
  <si>
    <t>）　</t>
    <phoneticPr fontId="10"/>
  </si>
  <si>
    <t>対象従業員の業務状況</t>
    <phoneticPr fontId="10"/>
  </si>
  <si>
    <t>育業応援者（同僚）の業務状況</t>
    <phoneticPr fontId="10"/>
  </si>
  <si>
    <t>　　育業中の予定業務</t>
    <rPh sb="2" eb="3">
      <t>イク</t>
    </rPh>
    <rPh sb="3" eb="4">
      <t>ギョウ</t>
    </rPh>
    <rPh sb="4" eb="5">
      <t>チュウ</t>
    </rPh>
    <rPh sb="6" eb="8">
      <t>ヨテイ</t>
    </rPh>
    <rPh sb="8" eb="10">
      <t>ギョウム</t>
    </rPh>
    <phoneticPr fontId="10"/>
  </si>
  <si>
    <t>応援者</t>
    <rPh sb="0" eb="2">
      <t>オウエン</t>
    </rPh>
    <rPh sb="2" eb="3">
      <t>シャ</t>
    </rPh>
    <phoneticPr fontId="10"/>
  </si>
  <si>
    <t>既存業務</t>
    <rPh sb="0" eb="2">
      <t>キソン</t>
    </rPh>
    <rPh sb="2" eb="4">
      <t>ギョウム</t>
    </rPh>
    <phoneticPr fontId="10"/>
  </si>
  <si>
    <t>代替業務</t>
    <rPh sb="0" eb="2">
      <t>ダイタイ</t>
    </rPh>
    <rPh sb="2" eb="4">
      <t>ギョウム</t>
    </rPh>
    <phoneticPr fontId="10"/>
  </si>
  <si>
    <t>配慮事項</t>
    <rPh sb="0" eb="2">
      <t>ハイリョ</t>
    </rPh>
    <rPh sb="2" eb="4">
      <t>ジコウ</t>
    </rPh>
    <phoneticPr fontId="10"/>
  </si>
  <si>
    <t>（業務内容と実施時期を記載）</t>
    <rPh sb="1" eb="3">
      <t>ギョウム</t>
    </rPh>
    <rPh sb="3" eb="5">
      <t>ナイヨウ</t>
    </rPh>
    <rPh sb="6" eb="8">
      <t>ジッシ</t>
    </rPh>
    <rPh sb="8" eb="10">
      <t>ジキ</t>
    </rPh>
    <rPh sb="11" eb="13">
      <t>キサイ</t>
    </rPh>
    <phoneticPr fontId="10"/>
  </si>
  <si>
    <t>（No)</t>
    <phoneticPr fontId="10"/>
  </si>
  <si>
    <t>（左記実施時期の状況について記載)</t>
    <rPh sb="1" eb="2">
      <t>ヒダリ</t>
    </rPh>
    <rPh sb="3" eb="5">
      <t>ジッシ</t>
    </rPh>
    <rPh sb="5" eb="7">
      <t>ジキ</t>
    </rPh>
    <rPh sb="8" eb="10">
      <t>ジョウキョウ</t>
    </rPh>
    <rPh sb="14" eb="16">
      <t>キサイ</t>
    </rPh>
    <phoneticPr fontId="10"/>
  </si>
  <si>
    <t>（既存業務に加えて分担する業務を記載)</t>
    <rPh sb="1" eb="3">
      <t>キソン</t>
    </rPh>
    <rPh sb="3" eb="5">
      <t>ギョウム</t>
    </rPh>
    <rPh sb="6" eb="7">
      <t>クワ</t>
    </rPh>
    <rPh sb="9" eb="11">
      <t>ブンタン</t>
    </rPh>
    <rPh sb="13" eb="15">
      <t>ギョウム</t>
    </rPh>
    <rPh sb="16" eb="18">
      <t>キサイ</t>
    </rPh>
    <phoneticPr fontId="10"/>
  </si>
  <si>
    <t>（育業応援者に対し配慮する内容を記載）</t>
    <rPh sb="1" eb="2">
      <t>イク</t>
    </rPh>
    <rPh sb="2" eb="3">
      <t>ギョウ</t>
    </rPh>
    <rPh sb="3" eb="5">
      <t>オウエン</t>
    </rPh>
    <rPh sb="5" eb="6">
      <t>シャ</t>
    </rPh>
    <rPh sb="7" eb="8">
      <t>タイ</t>
    </rPh>
    <rPh sb="9" eb="11">
      <t>ハイリョ</t>
    </rPh>
    <rPh sb="13" eb="15">
      <t>ナイヨウ</t>
    </rPh>
    <rPh sb="16" eb="18">
      <t>キサイ</t>
    </rPh>
    <phoneticPr fontId="10"/>
  </si>
  <si>
    <t>a</t>
    <phoneticPr fontId="10"/>
  </si>
  <si>
    <t>実施時期</t>
    <rPh sb="0" eb="2">
      <t>ジッシ</t>
    </rPh>
    <rPh sb="2" eb="4">
      <t>ジキ</t>
    </rPh>
    <phoneticPr fontId="10"/>
  </si>
  <si>
    <t>b</t>
    <phoneticPr fontId="10"/>
  </si>
  <si>
    <t>c</t>
    <phoneticPr fontId="10"/>
  </si>
  <si>
    <t>d</t>
    <phoneticPr fontId="10"/>
  </si>
  <si>
    <t>e</t>
    <phoneticPr fontId="10"/>
  </si>
  <si>
    <t>業務分担計画の変更</t>
    <rPh sb="0" eb="2">
      <t>ギョウム</t>
    </rPh>
    <rPh sb="2" eb="4">
      <t>ブンタン</t>
    </rPh>
    <rPh sb="4" eb="6">
      <t>ケイカク</t>
    </rPh>
    <rPh sb="7" eb="9">
      <t>ヘンコウ</t>
    </rPh>
    <phoneticPr fontId="10"/>
  </si>
  <si>
    <t>有</t>
    <rPh sb="0" eb="1">
      <t>アリ</t>
    </rPh>
    <phoneticPr fontId="10"/>
  </si>
  <si>
    <t>※業務分担計画に当初予定から変更があった場合は、育業応援プランシート（変更）を合わせて提出し、次頁３「復帰直前の業務状況」には変更後の計画に対する結果を記載してください。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4" eb="25">
      <t>イク</t>
    </rPh>
    <rPh sb="25" eb="26">
      <t>ギョウ</t>
    </rPh>
    <rPh sb="26" eb="28">
      <t>オウエン</t>
    </rPh>
    <rPh sb="35" eb="37">
      <t>ヘンコウ</t>
    </rPh>
    <rPh sb="39" eb="40">
      <t>ア</t>
    </rPh>
    <rPh sb="43" eb="45">
      <t>テイシュツ</t>
    </rPh>
    <rPh sb="47" eb="48">
      <t>ツギ</t>
    </rPh>
    <rPh sb="48" eb="49">
      <t>ページ</t>
    </rPh>
    <rPh sb="51" eb="53">
      <t>フッキ</t>
    </rPh>
    <rPh sb="53" eb="55">
      <t>チョクゼン</t>
    </rPh>
    <rPh sb="56" eb="58">
      <t>ギョウム</t>
    </rPh>
    <rPh sb="58" eb="60">
      <t>ジョウキョウ</t>
    </rPh>
    <rPh sb="63" eb="65">
      <t>ヘンコウ</t>
    </rPh>
    <rPh sb="65" eb="66">
      <t>ゴ</t>
    </rPh>
    <rPh sb="67" eb="69">
      <t>ケイカク</t>
    </rPh>
    <rPh sb="70" eb="71">
      <t>タイ</t>
    </rPh>
    <rPh sb="73" eb="75">
      <t>ケッカ</t>
    </rPh>
    <rPh sb="76" eb="78">
      <t>キサイ</t>
    </rPh>
    <phoneticPr fontId="10"/>
  </si>
  <si>
    <t>（様式1号【別紙】加算③④共通：2枚目）</t>
    <rPh sb="1" eb="3">
      <t>ヨウシキ</t>
    </rPh>
    <rPh sb="4" eb="5">
      <t>ゴウ</t>
    </rPh>
    <rPh sb="6" eb="8">
      <t>ベッシ</t>
    </rPh>
    <rPh sb="9" eb="11">
      <t>カサン</t>
    </rPh>
    <rPh sb="13" eb="15">
      <t>キョウツウ</t>
    </rPh>
    <rPh sb="17" eb="19">
      <t>マイメ</t>
    </rPh>
    <phoneticPr fontId="10"/>
  </si>
  <si>
    <t>育業中の予定業務</t>
    <rPh sb="0" eb="1">
      <t>イク</t>
    </rPh>
    <rPh sb="1" eb="2">
      <t>ギョウ</t>
    </rPh>
    <rPh sb="2" eb="3">
      <t>チュウ</t>
    </rPh>
    <rPh sb="4" eb="6">
      <t>ヨテイ</t>
    </rPh>
    <rPh sb="6" eb="8">
      <t>ギョウム</t>
    </rPh>
    <phoneticPr fontId="10"/>
  </si>
  <si>
    <t>進捗状況</t>
    <rPh sb="0" eb="2">
      <t>シンチョク</t>
    </rPh>
    <rPh sb="2" eb="4">
      <t>ジョウキョウ</t>
    </rPh>
    <phoneticPr fontId="10"/>
  </si>
  <si>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10"/>
  </si>
  <si>
    <t>今後の業務執行体制</t>
    <rPh sb="0" eb="2">
      <t>コンゴ</t>
    </rPh>
    <rPh sb="3" eb="5">
      <t>ギョウム</t>
    </rPh>
    <rPh sb="5" eb="7">
      <t>シッコウ</t>
    </rPh>
    <rPh sb="7" eb="9">
      <t>タイセイ</t>
    </rPh>
    <phoneticPr fontId="10"/>
  </si>
  <si>
    <t>ａ</t>
    <phoneticPr fontId="10"/>
  </si>
  <si>
    <t>完了</t>
    <rPh sb="0" eb="2">
      <t>カンリョウ</t>
    </rPh>
    <phoneticPr fontId="10"/>
  </si>
  <si>
    <t>すべて対象従業員が引き継ぐ</t>
    <rPh sb="3" eb="5">
      <t>タイショウ</t>
    </rPh>
    <rPh sb="5" eb="8">
      <t>ジュウギョウイン</t>
    </rPh>
    <rPh sb="9" eb="10">
      <t>ヒ</t>
    </rPh>
    <rPh sb="11" eb="12">
      <t>ツ</t>
    </rPh>
    <phoneticPr fontId="10"/>
  </si>
  <si>
    <t>継続中</t>
    <rPh sb="0" eb="3">
      <t>ケイゾクチュウ</t>
    </rPh>
    <phoneticPr fontId="10"/>
  </si>
  <si>
    <t>すべて応援者（同僚）が引き継ぐ</t>
    <rPh sb="3" eb="5">
      <t>オウエン</t>
    </rPh>
    <rPh sb="5" eb="6">
      <t>シャ</t>
    </rPh>
    <rPh sb="7" eb="9">
      <t>ドウリョウ</t>
    </rPh>
    <rPh sb="11" eb="12">
      <t>ヒ</t>
    </rPh>
    <rPh sb="13" eb="14">
      <t>ツ</t>
    </rPh>
    <phoneticPr fontId="10"/>
  </si>
  <si>
    <t>未着手</t>
    <rPh sb="0" eb="3">
      <t>ミチャクシュ</t>
    </rPh>
    <phoneticPr fontId="10"/>
  </si>
  <si>
    <t>対象従業員と応援者（同僚）で分担する</t>
    <rPh sb="0" eb="2">
      <t>タイショウ</t>
    </rPh>
    <rPh sb="2" eb="5">
      <t>ジュウギョウイン</t>
    </rPh>
    <rPh sb="6" eb="8">
      <t>オウエン</t>
    </rPh>
    <rPh sb="8" eb="9">
      <t>シャ</t>
    </rPh>
    <rPh sb="10" eb="12">
      <t>ドウリョウ</t>
    </rPh>
    <rPh sb="14" eb="16">
      <t>ブンタン</t>
    </rPh>
    <phoneticPr fontId="10"/>
  </si>
  <si>
    <t>休止・廃止</t>
    <rPh sb="0" eb="2">
      <t>キュウシ</t>
    </rPh>
    <rPh sb="3" eb="5">
      <t>ハイシ</t>
    </rPh>
    <phoneticPr fontId="10"/>
  </si>
  <si>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10"/>
  </si>
  <si>
    <t>：</t>
    <phoneticPr fontId="10"/>
  </si>
  <si>
    <t>ｂ</t>
    <phoneticPr fontId="10"/>
  </si>
  <si>
    <t>ｃ</t>
    <phoneticPr fontId="10"/>
  </si>
  <si>
    <t>ｄ</t>
    <phoneticPr fontId="10"/>
  </si>
  <si>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10"/>
  </si>
  <si>
    <t>フォロー面談</t>
    <rPh sb="4" eb="6">
      <t>メンダン</t>
    </rPh>
    <phoneticPr fontId="10"/>
  </si>
  <si>
    <t>対象従業員から</t>
    <rPh sb="0" eb="2">
      <t>タイショウ</t>
    </rPh>
    <rPh sb="2" eb="5">
      <t>ジュウギョウイン</t>
    </rPh>
    <phoneticPr fontId="10"/>
  </si>
  <si>
    <t>職場の対応策（フォロー体制）</t>
    <rPh sb="0" eb="2">
      <t>ショクバ</t>
    </rPh>
    <rPh sb="3" eb="5">
      <t>タイオウ</t>
    </rPh>
    <rPh sb="5" eb="6">
      <t>サク</t>
    </rPh>
    <rPh sb="11" eb="13">
      <t>タイセイ</t>
    </rPh>
    <phoneticPr fontId="10"/>
  </si>
  <si>
    <t>【自身や子供の体調等気がかりなこと】</t>
    <phoneticPr fontId="10"/>
  </si>
  <si>
    <t>【勤務形態等働き方の希望】</t>
    <phoneticPr fontId="10"/>
  </si>
  <si>
    <t>面談日</t>
    <rPh sb="0" eb="2">
      <t>メンダン</t>
    </rPh>
    <rPh sb="2" eb="3">
      <t>ビ</t>
    </rPh>
    <phoneticPr fontId="10"/>
  </si>
  <si>
    <t>面談者所属</t>
    <rPh sb="0" eb="2">
      <t>メンダン</t>
    </rPh>
    <rPh sb="2" eb="3">
      <t>シャ</t>
    </rPh>
    <rPh sb="3" eb="5">
      <t>ショゾク</t>
    </rPh>
    <phoneticPr fontId="10"/>
  </si>
  <si>
    <t>面談者
氏名</t>
    <rPh sb="0" eb="2">
      <t>メンダン</t>
    </rPh>
    <rPh sb="2" eb="3">
      <t>シャ</t>
    </rPh>
    <rPh sb="4" eb="6">
      <t>シメイ</t>
    </rPh>
    <phoneticPr fontId="10"/>
  </si>
  <si>
    <r>
      <t>育業推進取組計画：</t>
    </r>
    <r>
      <rPr>
        <sz val="8"/>
        <color theme="1"/>
        <rFont val="ＭＳ Ｐゴシック"/>
        <family val="3"/>
        <charset val="128"/>
        <scheme val="minor"/>
      </rPr>
      <t>従業員が気兼ねなく育業できるように企業としてどのような取組をしていくかプランを記載</t>
    </r>
    <rPh sb="0" eb="1">
      <t>イク</t>
    </rPh>
    <rPh sb="1" eb="2">
      <t>ギョウ</t>
    </rPh>
    <rPh sb="2" eb="4">
      <t>スイシン</t>
    </rPh>
    <rPh sb="4" eb="6">
      <t>トリクミ</t>
    </rPh>
    <rPh sb="6" eb="8">
      <t>ケイカク</t>
    </rPh>
    <rPh sb="9" eb="12">
      <t>ジュウギョウイン</t>
    </rPh>
    <rPh sb="13" eb="15">
      <t>キガ</t>
    </rPh>
    <rPh sb="18" eb="19">
      <t>イク</t>
    </rPh>
    <rPh sb="19" eb="20">
      <t>ギョウ</t>
    </rPh>
    <rPh sb="26" eb="28">
      <t>キギョウ</t>
    </rPh>
    <rPh sb="36" eb="38">
      <t>トリクミ</t>
    </rPh>
    <rPh sb="48" eb="50">
      <t>キサイ</t>
    </rPh>
    <phoneticPr fontId="10"/>
  </si>
  <si>
    <t>【育業者への取組】</t>
    <rPh sb="1" eb="2">
      <t>イク</t>
    </rPh>
    <rPh sb="2" eb="3">
      <t>ギョウ</t>
    </rPh>
    <rPh sb="3" eb="4">
      <t>シャ</t>
    </rPh>
    <rPh sb="6" eb="8">
      <t>トリクミ</t>
    </rPh>
    <phoneticPr fontId="10"/>
  </si>
  <si>
    <t>【応援者（同僚）への取組】</t>
    <rPh sb="1" eb="3">
      <t>オウエン</t>
    </rPh>
    <rPh sb="3" eb="4">
      <t>シャ</t>
    </rPh>
    <rPh sb="5" eb="7">
      <t>ドウリョウ</t>
    </rPh>
    <rPh sb="10" eb="12">
      <t>トリクミ</t>
    </rPh>
    <phoneticPr fontId="10"/>
  </si>
  <si>
    <t>加算④  同僚への応援手当支給と育業応援プランシートの作成</t>
    <rPh sb="0" eb="2">
      <t>カサン</t>
    </rPh>
    <rPh sb="16" eb="20">
      <t>イクギョウオウエン</t>
    </rPh>
    <rPh sb="27" eb="29">
      <t>サクセイ</t>
    </rPh>
    <phoneticPr fontId="10"/>
  </si>
  <si>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10"/>
  </si>
  <si>
    <t>応援手当について</t>
    <rPh sb="0" eb="2">
      <t>オウエン</t>
    </rPh>
    <rPh sb="2" eb="4">
      <t>テアテ</t>
    </rPh>
    <phoneticPr fontId="10"/>
  </si>
  <si>
    <t>手当の名称</t>
    <rPh sb="0" eb="2">
      <t>テアテ</t>
    </rPh>
    <rPh sb="3" eb="5">
      <t>メイショウ</t>
    </rPh>
    <phoneticPr fontId="10"/>
  </si>
  <si>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10"/>
  </si>
  <si>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10"/>
  </si>
  <si>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10"/>
  </si>
  <si>
    <t>様式第1号【別紙】</t>
    <rPh sb="0" eb="2">
      <t>ヨウシキ</t>
    </rPh>
    <rPh sb="2" eb="3">
      <t>ダイ</t>
    </rPh>
    <rPh sb="4" eb="5">
      <t>ゴウ</t>
    </rPh>
    <rPh sb="6" eb="8">
      <t>ベッシ</t>
    </rPh>
    <phoneticPr fontId="10"/>
  </si>
  <si>
    <r>
      <t>作成年月日</t>
    </r>
    <r>
      <rPr>
        <sz val="9"/>
        <color theme="1"/>
        <rFont val="ＭＳ Ｐゴシック"/>
        <family val="3"/>
        <charset val="128"/>
        <scheme val="minor"/>
      </rPr>
      <t xml:space="preserve"> （令和7年4月1日以降の日付）</t>
    </r>
    <rPh sb="0" eb="2">
      <t>サクセイ</t>
    </rPh>
    <rPh sb="2" eb="5">
      <t>ネンガッピ</t>
    </rPh>
    <rPh sb="18" eb="20">
      <t>ヒヅケ</t>
    </rPh>
    <phoneticPr fontId="10"/>
  </si>
  <si>
    <r>
      <t>育業開始</t>
    </r>
    <r>
      <rPr>
        <b/>
        <u/>
        <sz val="11"/>
        <rFont val="ＭＳ Ｐ明朝"/>
        <family val="1"/>
        <charset val="128"/>
      </rPr>
      <t>1か月前</t>
    </r>
    <rPh sb="0" eb="1">
      <t>イク</t>
    </rPh>
    <rPh sb="1" eb="2">
      <t>ギョウ</t>
    </rPh>
    <rPh sb="2" eb="4">
      <t>カイシ</t>
    </rPh>
    <rPh sb="6" eb="7">
      <t>ゲツ</t>
    </rPh>
    <rPh sb="7" eb="8">
      <t>マエ</t>
    </rPh>
    <phoneticPr fontId="10"/>
  </si>
  <si>
    <t>(申請額内訳 ： 奨励額</t>
    <rPh sb="1" eb="3">
      <t>ｼﾝｾｲ</t>
    </rPh>
    <rPh sb="3" eb="4">
      <t>ｶﾞｸ</t>
    </rPh>
    <rPh sb="4" eb="6">
      <t>ｳﾁﾜｹ</t>
    </rPh>
    <rPh sb="9" eb="11">
      <t>ｼｮｳﾚｲ</t>
    </rPh>
    <rPh sb="11" eb="12">
      <t>ｶﾞｸ</t>
    </rPh>
    <phoneticPr fontId="10" type="halfwidthKatakana"/>
  </si>
  <si>
    <t>住所</t>
    <rPh sb="0" eb="2">
      <t>ジュウショ</t>
    </rPh>
    <phoneticPr fontId="10"/>
  </si>
  <si>
    <t>法人名又は事務所名</t>
    <rPh sb="0" eb="2">
      <t>ホウジン</t>
    </rPh>
    <rPh sb="2" eb="3">
      <t>メイ</t>
    </rPh>
    <rPh sb="3" eb="4">
      <t>マタ</t>
    </rPh>
    <rPh sb="5" eb="7">
      <t>ジム</t>
    </rPh>
    <rPh sb="7" eb="8">
      <t>ショ</t>
    </rPh>
    <rPh sb="8" eb="9">
      <t>メイ</t>
    </rPh>
    <phoneticPr fontId="10"/>
  </si>
  <si>
    <t>代表者役職・氏名</t>
    <rPh sb="0" eb="3">
      <t>ダイヒョウシャ</t>
    </rPh>
    <rPh sb="3" eb="5">
      <t>ヤクショク</t>
    </rPh>
    <rPh sb="6" eb="8">
      <t>シメイ</t>
    </rPh>
    <phoneticPr fontId="10"/>
  </si>
  <si>
    <t>担当者</t>
    <rPh sb="0" eb="3">
      <t>タントウシャ</t>
    </rPh>
    <phoneticPr fontId="10"/>
  </si>
  <si>
    <t>電話番号</t>
    <rPh sb="0" eb="2">
      <t>デンワ</t>
    </rPh>
    <rPh sb="2" eb="4">
      <t>バンゴウ</t>
    </rPh>
    <phoneticPr fontId="10"/>
  </si>
  <si>
    <t>メール
アドレス</t>
    <phoneticPr fontId="10"/>
  </si>
  <si>
    <t>電話番号</t>
    <phoneticPr fontId="10"/>
  </si>
  <si>
    <t>働くパパママ育業応援奨励金　働くパパコースNEXTの申請に関する書類の作成・提出</t>
    <rPh sb="14" eb="15">
      <t>ハタラ</t>
    </rPh>
    <rPh sb="35" eb="37">
      <t>サクセイ</t>
    </rPh>
    <phoneticPr fontId="10"/>
  </si>
  <si>
    <t>※業務分担計画に当初予定から変更があった場合は、育業応援プランシート（変更）を合わせて提出してください。</t>
    <phoneticPr fontId="10"/>
  </si>
  <si>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10"/>
  </si>
  <si>
    <t>木</t>
    <rPh sb="0" eb="1">
      <t>モク</t>
    </rPh>
    <phoneticPr fontId="10"/>
  </si>
  <si>
    <t>水</t>
    <rPh sb="0" eb="1">
      <t>スイ</t>
    </rPh>
    <phoneticPr fontId="10"/>
  </si>
  <si>
    <t>金</t>
    <rPh sb="0" eb="1">
      <t>キン</t>
    </rPh>
    <phoneticPr fontId="10"/>
  </si>
  <si>
    <t>火</t>
    <rPh sb="0" eb="1">
      <t>カ</t>
    </rPh>
    <phoneticPr fontId="10"/>
  </si>
  <si>
    <t>国民の休日</t>
  </si>
  <si>
    <t>加算③  同僚への応援評価制度・表彰制度の整備と育業応援プランシートの作成</t>
    <rPh sb="0" eb="2">
      <t>カサン</t>
    </rPh>
    <rPh sb="21" eb="23">
      <t>セイビ</t>
    </rPh>
    <rPh sb="24" eb="25">
      <t>イク</t>
    </rPh>
    <rPh sb="25" eb="26">
      <t>ギョウ</t>
    </rPh>
    <rPh sb="26" eb="28">
      <t>オウエン</t>
    </rPh>
    <rPh sb="35" eb="37">
      <t>サクセイ</t>
    </rPh>
    <phoneticPr fontId="10"/>
  </si>
  <si>
    <t>表彰制度の整備について</t>
    <rPh sb="0" eb="2">
      <t>ヒョウショウ</t>
    </rPh>
    <rPh sb="2" eb="4">
      <t>セイド</t>
    </rPh>
    <rPh sb="5" eb="7">
      <t>セイビ</t>
    </rPh>
    <phoneticPr fontId="10"/>
  </si>
  <si>
    <t>全ての支給対象者について、「所属」および「応援手当」記載部分にマーカーを引く</t>
    <rPh sb="0" eb="1">
      <t>スベ</t>
    </rPh>
    <rPh sb="3" eb="5">
      <t>シキュウ</t>
    </rPh>
    <rPh sb="5" eb="8">
      <t>タイショウシャ</t>
    </rPh>
    <rPh sb="14" eb="16">
      <t>ショゾク</t>
    </rPh>
    <rPh sb="21" eb="23">
      <t>オウエン</t>
    </rPh>
    <rPh sb="23" eb="25">
      <t>テアテ</t>
    </rPh>
    <rPh sb="26" eb="28">
      <t>キサイ</t>
    </rPh>
    <rPh sb="28" eb="30">
      <t>ブブン</t>
    </rPh>
    <rPh sb="36" eb="37">
      <t>ヒ</t>
    </rPh>
    <phoneticPr fontId="10"/>
  </si>
  <si>
    <t>管理職の育業により、パパが育業することについて社内の考え方にどのような変化がありましたか。</t>
    <rPh sb="0" eb="2">
      <t>カンリ</t>
    </rPh>
    <rPh sb="2" eb="3">
      <t>ショク</t>
    </rPh>
    <rPh sb="4" eb="5">
      <t>イク</t>
    </rPh>
    <rPh sb="5" eb="6">
      <t>ギョウ</t>
    </rPh>
    <rPh sb="13" eb="14">
      <t>イク</t>
    </rPh>
    <rPh sb="14" eb="15">
      <t>ギョウ</t>
    </rPh>
    <rPh sb="23" eb="25">
      <t>シャナイ</t>
    </rPh>
    <rPh sb="26" eb="27">
      <t>カンガ</t>
    </rPh>
    <rPh sb="28" eb="29">
      <t>カタ</t>
    </rPh>
    <rPh sb="35" eb="37">
      <t>ヘンカ</t>
    </rPh>
    <phoneticPr fontId="10"/>
  </si>
  <si>
    <t>育業応援プランシート</t>
    <rPh sb="0" eb="1">
      <t>イク</t>
    </rPh>
    <rPh sb="1" eb="2">
      <t>ギョウ</t>
    </rPh>
    <rPh sb="2" eb="4">
      <t>オウエン</t>
    </rPh>
    <phoneticPr fontId="10"/>
  </si>
  <si>
    <t>*複数回取得している場合は初回の開始日と最も遅い育業の終了日を記入</t>
    <phoneticPr fontId="10"/>
  </si>
  <si>
    <t>育業期間</t>
    <rPh sb="0" eb="1">
      <t>イク</t>
    </rPh>
    <rPh sb="1" eb="2">
      <t>ギョウ</t>
    </rPh>
    <rPh sb="2" eb="4">
      <t>キカン</t>
    </rPh>
    <phoneticPr fontId="10"/>
  </si>
  <si>
    <t>（様式1号【別紙】加算③④共通：変更）</t>
    <rPh sb="1" eb="3">
      <t>ヨウシキ</t>
    </rPh>
    <rPh sb="4" eb="5">
      <t>ゴウ</t>
    </rPh>
    <rPh sb="6" eb="8">
      <t>ベッシ</t>
    </rPh>
    <rPh sb="9" eb="11">
      <t>カサン</t>
    </rPh>
    <rPh sb="13" eb="15">
      <t>キョウツウ</t>
    </rPh>
    <rPh sb="16" eb="18">
      <t>ヘンコウ</t>
    </rPh>
    <phoneticPr fontId="10"/>
  </si>
  <si>
    <r>
      <t>育業前の業務状況（業務分担計画）：</t>
    </r>
    <r>
      <rPr>
        <sz val="8"/>
        <color theme="1"/>
        <rFont val="ＭＳ Ｐゴシック"/>
        <family val="3"/>
        <charset val="128"/>
        <scheme val="minor"/>
      </rPr>
      <t>対象従業員の育業前に対象従業員および応援者（同僚）と面談した内容をふまえて記載</t>
    </r>
    <rPh sb="0" eb="1">
      <t>イク</t>
    </rPh>
    <rPh sb="1" eb="2">
      <t>ギョウ</t>
    </rPh>
    <rPh sb="2" eb="3">
      <t>マエ</t>
    </rPh>
    <rPh sb="4" eb="6">
      <t>ギョウム</t>
    </rPh>
    <rPh sb="6" eb="8">
      <t>ジョウキョウ</t>
    </rPh>
    <rPh sb="9" eb="11">
      <t>ギョウム</t>
    </rPh>
    <rPh sb="11" eb="13">
      <t>ブンタン</t>
    </rPh>
    <rPh sb="13" eb="15">
      <t>ケイカク</t>
    </rPh>
    <rPh sb="17" eb="19">
      <t>タイショウ</t>
    </rPh>
    <rPh sb="19" eb="22">
      <t>ジュウギョウイン</t>
    </rPh>
    <rPh sb="23" eb="24">
      <t>イク</t>
    </rPh>
    <rPh sb="24" eb="25">
      <t>ギョウ</t>
    </rPh>
    <rPh sb="25" eb="26">
      <t>マエ</t>
    </rPh>
    <rPh sb="27" eb="29">
      <t>タイショウ</t>
    </rPh>
    <rPh sb="29" eb="32">
      <t>ジュウギョウイン</t>
    </rPh>
    <rPh sb="35" eb="37">
      <t>オウエン</t>
    </rPh>
    <rPh sb="37" eb="38">
      <t>シャ</t>
    </rPh>
    <rPh sb="39" eb="41">
      <t>ドウリョウ</t>
    </rPh>
    <rPh sb="43" eb="45">
      <t>メンダン</t>
    </rPh>
    <rPh sb="47" eb="49">
      <t>ナイヨウ</t>
    </rPh>
    <rPh sb="54" eb="56">
      <t>キサイ</t>
    </rPh>
    <phoneticPr fontId="10"/>
  </si>
  <si>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10"/>
  </si>
  <si>
    <r>
      <t>育業応援プランシート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1">
      <t>イク</t>
    </rPh>
    <rPh sb="1" eb="2">
      <t>ギョウ</t>
    </rPh>
    <rPh sb="2" eb="4">
      <t>オウエン</t>
    </rPh>
    <rPh sb="11" eb="13">
      <t>ヘンコウ</t>
    </rPh>
    <phoneticPr fontId="10"/>
  </si>
  <si>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10"/>
  </si>
  <si>
    <t>一時就労日数を
差し引いた育業日数</t>
    <rPh sb="0" eb="6">
      <t>イチジシュウロウニッスウ</t>
    </rPh>
    <rPh sb="8" eb="9">
      <t>サ</t>
    </rPh>
    <rPh sb="10" eb="11">
      <t>ヒ</t>
    </rPh>
    <rPh sb="13" eb="14">
      <t>イク</t>
    </rPh>
    <rPh sb="14" eb="15">
      <t>ギョウ</t>
    </rPh>
    <rPh sb="15" eb="17">
      <t>ニッスウ</t>
    </rPh>
    <phoneticPr fontId="10"/>
  </si>
  <si>
    <t>子の看護休暇、介護休暇、年次有給休暇、労基法に定められている休暇</t>
    <rPh sb="0" eb="1">
      <t>コ</t>
    </rPh>
    <phoneticPr fontId="10"/>
  </si>
  <si>
    <t>従業員に支払われる賃金が、東京都の最低賃金額（特定（産業別）最低賃金額）以上であることを誓約します。</t>
    <rPh sb="13" eb="16">
      <t>トウキョウト</t>
    </rPh>
    <rPh sb="36" eb="38">
      <t>イジョウ</t>
    </rPh>
    <phoneticPr fontId="90"/>
  </si>
  <si>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90"/>
  </si>
  <si>
    <t>本奨励金に係る審査を適切に行うため、申請書類一式について東京都及び専門家へ提供することに同意します。</t>
    <rPh sb="0" eb="1">
      <t>ホン</t>
    </rPh>
    <rPh sb="1" eb="4">
      <t>ショウレイキン</t>
    </rPh>
    <rPh sb="5" eb="6">
      <t>カカ</t>
    </rPh>
    <rPh sb="7" eb="9">
      <t>シンサ</t>
    </rPh>
    <rPh sb="10" eb="12">
      <t>テキセツ</t>
    </rPh>
    <rPh sb="13" eb="14">
      <t>オコナ</t>
    </rPh>
    <rPh sb="18" eb="20">
      <t>シンセイ</t>
    </rPh>
    <rPh sb="20" eb="22">
      <t>ショルイ</t>
    </rPh>
    <rPh sb="22" eb="24">
      <t>イッシキ</t>
    </rPh>
    <rPh sb="28" eb="31">
      <t>トウキョウト</t>
    </rPh>
    <rPh sb="31" eb="32">
      <t>オヨ</t>
    </rPh>
    <rPh sb="33" eb="36">
      <t>センモンカ</t>
    </rPh>
    <rPh sb="37" eb="39">
      <t>テイキョウ</t>
    </rPh>
    <rPh sb="44" eb="46">
      <t>ドウイ</t>
    </rPh>
    <phoneticPr fontId="10"/>
  </si>
  <si>
    <t>6</t>
    <phoneticPr fontId="10"/>
  </si>
  <si>
    <t>9</t>
    <phoneticPr fontId="10"/>
  </si>
  <si>
    <t>①と③と④</t>
    <phoneticPr fontId="10"/>
  </si>
  <si>
    <t>　　　　　役職</t>
    <rPh sb="5" eb="7">
      <t>ヤクショク</t>
    </rPh>
    <phoneticPr fontId="10"/>
  </si>
  <si>
    <t>育業中に一時的・臨時的な就労を行った</t>
    <phoneticPr fontId="10"/>
  </si>
  <si>
    <t>支給対象となる同僚の賃金台帳の添付（支給対象となる人数・期間分）</t>
    <rPh sb="0" eb="2">
      <t>シキュウ</t>
    </rPh>
    <rPh sb="2" eb="4">
      <t>タイショウ</t>
    </rPh>
    <rPh sb="7" eb="9">
      <t>ドウリョウ</t>
    </rPh>
    <rPh sb="10" eb="12">
      <t>チンギン</t>
    </rPh>
    <rPh sb="12" eb="14">
      <t>ダイチョウ</t>
    </rPh>
    <rPh sb="15" eb="17">
      <t>テンプ</t>
    </rPh>
    <rPh sb="18" eb="20">
      <t>シキュウ</t>
    </rPh>
    <rPh sb="20" eb="22">
      <t>タイショウ</t>
    </rPh>
    <rPh sb="25" eb="27">
      <t>ニンズウ</t>
    </rPh>
    <rPh sb="28" eb="30">
      <t>キカン</t>
    </rPh>
    <rPh sb="30" eb="31">
      <t>ブン</t>
    </rPh>
    <phoneticPr fontId="10"/>
  </si>
  <si>
    <t>就業規則の労基署受領印の日付
（令和7年4月1日以降に届け出ること）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7" eb="28">
      <t>トド</t>
    </rPh>
    <rPh sb="29" eb="30">
      <t>デ</t>
    </rPh>
    <phoneticPr fontId="10"/>
  </si>
  <si>
    <r>
      <t>就業規則の労基署受領印の日付
（</t>
    </r>
    <r>
      <rPr>
        <u/>
        <sz val="11"/>
        <rFont val="ＭＳ Ｐゴシック"/>
        <family val="3"/>
        <charset val="128"/>
        <scheme val="minor"/>
      </rPr>
      <t>令和7年4月1日以降</t>
    </r>
    <r>
      <rPr>
        <sz val="11"/>
        <rFont val="ＭＳ Ｐゴシック"/>
        <family val="3"/>
        <charset val="128"/>
        <scheme val="minor"/>
      </rPr>
      <t>に届け出ること）</t>
    </r>
    <rPh sb="0" eb="2">
      <t>シュウギョウ</t>
    </rPh>
    <rPh sb="2" eb="4">
      <t>キソク</t>
    </rPh>
    <rPh sb="5" eb="8">
      <t>ロウキショ</t>
    </rPh>
    <rPh sb="8" eb="11">
      <t>ジュリョウイン</t>
    </rPh>
    <rPh sb="12" eb="14">
      <t>ヒヅケ</t>
    </rPh>
    <rPh sb="16" eb="18">
      <t>レイワ</t>
    </rPh>
    <rPh sb="19" eb="20">
      <t>ネン</t>
    </rPh>
    <rPh sb="21" eb="22">
      <t>ツキ</t>
    </rPh>
    <rPh sb="23" eb="24">
      <t>ヒ</t>
    </rPh>
    <rPh sb="24" eb="26">
      <t>イコウ</t>
    </rPh>
    <rPh sb="29" eb="31">
      <t>トドケデ</t>
    </rPh>
    <phoneticPr fontId="10"/>
  </si>
  <si>
    <t>*分割取得している場合は初回の開始日と最も遅い育業の終了日を記入</t>
    <rPh sb="1" eb="3">
      <t>ブンカツ</t>
    </rPh>
    <phoneticPr fontId="10"/>
  </si>
  <si>
    <t>支給申請に係る
対象従業員氏名</t>
    <rPh sb="0" eb="2">
      <t>シキュウ</t>
    </rPh>
    <rPh sb="2" eb="4">
      <t>シンセイ</t>
    </rPh>
    <rPh sb="5" eb="6">
      <t>カカ</t>
    </rPh>
    <rPh sb="8" eb="10">
      <t>タイショウ</t>
    </rPh>
    <rPh sb="10" eb="13">
      <t>ジュウギョウイン</t>
    </rPh>
    <rPh sb="13" eb="15">
      <t>シメイ</t>
    </rPh>
    <phoneticPr fontId="10"/>
  </si>
  <si>
    <t>①登記上の本店と本社機能をもつ事業所が異なる場合、本社機能をもつ事業所の所在地で事業を営んでいることがわかる書類（水道光熱費等の領収書、賃借契約書などの写し）を提出すること。登記上の本店と本社機能を持つ事業所の両方が都外の場合、対象従業員が所属する都内事業所分も提出すること。</t>
    <phoneticPr fontId="10"/>
  </si>
  <si>
    <r>
      <t>※下記のどちらか</t>
    </r>
    <r>
      <rPr>
        <b/>
        <u/>
        <sz val="11"/>
        <rFont val="ＭＳ Ｐ明朝"/>
        <family val="1"/>
        <charset val="128"/>
      </rPr>
      <t>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10"/>
  </si>
  <si>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10"/>
  </si>
  <si>
    <t>就業規則の該当箇所に付箋を貼付しました</t>
    <rPh sb="0" eb="2">
      <t>シュウギョウ</t>
    </rPh>
    <rPh sb="2" eb="4">
      <t>キソク</t>
    </rPh>
    <rPh sb="5" eb="7">
      <t>ガイトウ</t>
    </rPh>
    <rPh sb="7" eb="9">
      <t>カショ</t>
    </rPh>
    <rPh sb="10" eb="12">
      <t>フセン</t>
    </rPh>
    <rPh sb="13" eb="15">
      <t>チョウフ</t>
    </rPh>
    <phoneticPr fontId="10"/>
  </si>
  <si>
    <t xml:space="preserve">  別名を使用している提出書類名</t>
    <rPh sb="2" eb="4">
      <t>ベツメイ</t>
    </rPh>
    <rPh sb="5" eb="7">
      <t>シヨウ</t>
    </rPh>
    <rPh sb="11" eb="13">
      <t>テイシュツ</t>
    </rPh>
    <rPh sb="13" eb="15">
      <t>ショルイ</t>
    </rPh>
    <rPh sb="15" eb="16">
      <t>メイ</t>
    </rPh>
    <phoneticPr fontId="10"/>
  </si>
  <si>
    <t>前記以外の労働関係法令についても遵守していることを誓約します。</t>
    <phoneticPr fontId="90"/>
  </si>
  <si>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76" eb="78">
      <t>シンサ</t>
    </rPh>
    <phoneticPr fontId="9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</si>
</sst>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 "/>
    <numFmt numFmtId="179" formatCode="[$-411]ge\.m\.d;@"/>
    <numFmt numFmtId="180" formatCode="0_);[Red]\(0\)"/>
    <numFmt numFmtId="181" formatCode="[$-411]ggge&quot;年&quot;m&quot;月&quot;d&quot;日&quot;;@"/>
  </numFmts>
  <fonts count="13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11"/>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9"/>
      <color indexed="81"/>
      <name val="ＭＳ Ｐゴシック"/>
      <family val="3"/>
      <charset val="128"/>
    </font>
    <font>
      <sz val="11"/>
      <color theme="1"/>
      <name val="ＭＳ Ｐゴシック"/>
      <family val="2"/>
      <scheme val="minor"/>
    </font>
    <font>
      <sz val="11"/>
      <color rgb="FFFF0000"/>
      <name val="ＭＳ Ｐゴシック"/>
      <family val="2"/>
      <charset val="128"/>
      <scheme val="minor"/>
    </font>
    <font>
      <sz val="9"/>
      <name val="ＭＳ Ｐ明朝"/>
      <family val="1"/>
      <charset val="128"/>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b/>
      <sz val="10"/>
      <name val="ＭＳ Ｐ明朝"/>
      <family val="1"/>
      <charset val="128"/>
    </font>
    <font>
      <sz val="18"/>
      <name val="ＭＳ Ｐ明朝"/>
      <family val="1"/>
      <charset val="128"/>
    </font>
    <font>
      <b/>
      <sz val="11"/>
      <color rgb="FFFF0000"/>
      <name val="ＭＳ Ｐ明朝"/>
      <family val="1"/>
      <charset val="128"/>
    </font>
    <font>
      <sz val="8"/>
      <color theme="1"/>
      <name val="ＭＳ Ｐ明朝"/>
      <family val="1"/>
      <charset val="128"/>
    </font>
    <font>
      <sz val="12"/>
      <color theme="1"/>
      <name val="ＭＳ Ｐ明朝"/>
      <family val="1"/>
      <charset val="128"/>
    </font>
    <font>
      <sz val="12"/>
      <name val="ＭＳ Ｐ明朝"/>
      <family val="1"/>
      <charset val="128"/>
    </font>
    <font>
      <b/>
      <sz val="11"/>
      <name val="ＭＳ Ｐゴシック"/>
      <family val="3"/>
      <charset val="128"/>
    </font>
    <font>
      <sz val="11"/>
      <name val="ＭＳ Ｐゴシック"/>
      <family val="2"/>
      <scheme val="minor"/>
    </font>
    <font>
      <sz val="11"/>
      <name val="ＭＳ Ｐゴシック"/>
      <family val="3"/>
      <charset val="128"/>
      <scheme val="minor"/>
    </font>
    <font>
      <b/>
      <sz val="11"/>
      <color rgb="FFFF0000"/>
      <name val="ＭＳ Ｐゴシック"/>
      <family val="3"/>
      <charset val="128"/>
      <scheme val="minor"/>
    </font>
    <font>
      <u/>
      <sz val="8"/>
      <name val="ＭＳ Ｐ明朝"/>
      <family val="1"/>
      <charset val="128"/>
    </font>
    <font>
      <b/>
      <u/>
      <sz val="11"/>
      <name val="ＭＳ Ｐゴシック"/>
      <family val="3"/>
      <charset val="128"/>
    </font>
    <font>
      <sz val="9"/>
      <color rgb="FF000000"/>
      <name val="Meiryo UI"/>
      <family val="3"/>
      <charset val="128"/>
    </font>
    <font>
      <sz val="9"/>
      <color theme="1"/>
      <name val="ＭＳ Ｐゴシック"/>
      <family val="3"/>
      <charset val="128"/>
      <scheme val="minor"/>
    </font>
    <font>
      <sz val="11"/>
      <name val="ＭＳ Ｐゴシック"/>
      <family val="2"/>
      <charset val="128"/>
      <scheme val="minor"/>
    </font>
    <font>
      <sz val="14"/>
      <color theme="1"/>
      <name val="ＭＳ Ｐ明朝"/>
      <family val="1"/>
      <charset val="128"/>
    </font>
    <font>
      <sz val="13"/>
      <color theme="1"/>
      <name val="ＭＳ Ｐ明朝"/>
      <family val="1"/>
      <charset val="128"/>
    </font>
    <font>
      <sz val="13"/>
      <name val="ＭＳ Ｐゴシック"/>
      <family val="2"/>
      <charset val="128"/>
      <scheme val="minor"/>
    </font>
    <font>
      <sz val="13"/>
      <name val="ＭＳ Ｐ明朝"/>
      <family val="1"/>
      <charset val="128"/>
    </font>
    <font>
      <sz val="10"/>
      <color theme="1"/>
      <name val="ＭＳ Ｐ明朝"/>
      <family val="1"/>
      <charset val="128"/>
    </font>
    <font>
      <sz val="20"/>
      <color theme="1"/>
      <name val="ＭＳ Ｐ明朝"/>
      <family val="1"/>
      <charset val="128"/>
    </font>
    <font>
      <sz val="11"/>
      <color rgb="FFFF0000"/>
      <name val="ＭＳ Ｐゴシック"/>
      <family val="2"/>
      <scheme val="minor"/>
    </font>
    <font>
      <sz val="11"/>
      <color rgb="FFFF0000"/>
      <name val="ＭＳ Ｐゴシック"/>
      <family val="3"/>
      <charset val="128"/>
      <scheme val="minor"/>
    </font>
    <font>
      <sz val="11"/>
      <color rgb="FFFF0000"/>
      <name val="ＭＳ Ｐ明朝"/>
      <family val="1"/>
      <charset val="128"/>
    </font>
    <font>
      <sz val="18"/>
      <name val="ＭＳ Ｐゴシック"/>
      <family val="2"/>
      <scheme val="minor"/>
    </font>
    <font>
      <sz val="10.5"/>
      <name val="ＭＳ Ｐ明朝"/>
      <family val="1"/>
      <charset val="128"/>
    </font>
    <font>
      <b/>
      <sz val="11"/>
      <name val="ＭＳ Ｐゴシック"/>
      <family val="3"/>
      <charset val="128"/>
      <scheme val="minor"/>
    </font>
    <font>
      <sz val="10"/>
      <color theme="1"/>
      <name val="ＭＳ Ｐゴシック"/>
      <family val="2"/>
      <scheme val="minor"/>
    </font>
    <font>
      <sz val="10"/>
      <name val="ＭＳ Ｐゴシック"/>
      <family val="2"/>
      <scheme val="minor"/>
    </font>
    <font>
      <sz val="16"/>
      <color theme="1"/>
      <name val="ＭＳ Ｐ明朝"/>
      <family val="1"/>
      <charset val="128"/>
    </font>
    <font>
      <sz val="14"/>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4"/>
      <name val="ＭＳ Ｐゴシック"/>
      <family val="2"/>
      <charset val="128"/>
    </font>
    <font>
      <sz val="14"/>
      <color theme="1"/>
      <name val="ＭＳ Ｐゴシック"/>
      <family val="3"/>
      <charset val="128"/>
      <scheme val="minor"/>
    </font>
    <font>
      <sz val="11"/>
      <color rgb="FF000000"/>
      <name val="ＭＳ 明朝"/>
      <family val="1"/>
      <charset val="128"/>
    </font>
    <font>
      <sz val="14"/>
      <name val="ＭＳ Ｐゴシック"/>
      <family val="2"/>
      <scheme val="minor"/>
    </font>
    <font>
      <sz val="9"/>
      <name val="ＭＳ Ｐゴシック"/>
      <family val="2"/>
      <scheme val="minor"/>
    </font>
    <font>
      <b/>
      <sz val="11"/>
      <name val="ＭＳ Ｐゴシック"/>
      <family val="2"/>
      <charset val="128"/>
    </font>
    <font>
      <b/>
      <u/>
      <sz val="11"/>
      <name val="ＭＳ Ｐ明朝"/>
      <family val="1"/>
      <charset val="128"/>
    </font>
    <font>
      <b/>
      <sz val="9"/>
      <name val="ＭＳ Ｐ明朝"/>
      <family val="1"/>
      <charset val="128"/>
    </font>
    <font>
      <b/>
      <u/>
      <sz val="12"/>
      <color rgb="FFFF0000"/>
      <name val="HGSｺﾞｼｯｸE"/>
      <family val="3"/>
      <charset val="128"/>
    </font>
    <font>
      <sz val="11"/>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u/>
      <sz val="18"/>
      <name val="ＭＳ Ｐ明朝"/>
      <family val="1"/>
      <charset val="128"/>
    </font>
    <font>
      <u/>
      <sz val="10"/>
      <name val="ＭＳ Ｐ明朝"/>
      <family val="1"/>
      <charset val="128"/>
    </font>
    <font>
      <sz val="9"/>
      <color theme="0" tint="-0.249977111117893"/>
      <name val="ＭＳ Ｐ明朝"/>
      <family val="1"/>
      <charset val="128"/>
    </font>
    <font>
      <sz val="8"/>
      <color theme="0" tint="-0.249977111117893"/>
      <name val="ＭＳ Ｐ明朝"/>
      <family val="1"/>
      <charset val="128"/>
    </font>
    <font>
      <b/>
      <sz val="14"/>
      <name val="ＭＳ Ｐ明朝"/>
      <family val="1"/>
      <charset val="128"/>
    </font>
    <font>
      <b/>
      <sz val="9"/>
      <color indexed="81"/>
      <name val="ＭＳ Ｐゴシック"/>
      <family val="3"/>
      <charset val="128"/>
    </font>
    <font>
      <b/>
      <sz val="11"/>
      <color theme="1"/>
      <name val="ＭＳ Ｐゴシック"/>
      <family val="2"/>
      <charset val="128"/>
      <scheme val="minor"/>
    </font>
    <font>
      <b/>
      <sz val="16"/>
      <color theme="1"/>
      <name val="ＭＳ Ｐ明朝"/>
      <family val="1"/>
      <charset val="128"/>
    </font>
    <font>
      <b/>
      <sz val="14"/>
      <color theme="1"/>
      <name val="ＭＳ Ｐ明朝"/>
      <family val="1"/>
      <charset val="128"/>
    </font>
    <font>
      <b/>
      <sz val="11"/>
      <color theme="1"/>
      <name val="ＭＳ Ｐ明朝"/>
      <family val="1"/>
      <charset val="128"/>
    </font>
    <font>
      <b/>
      <sz val="11"/>
      <name val="ＭＳ Ｐゴシック"/>
      <family val="2"/>
      <charset val="128"/>
      <scheme val="minor"/>
    </font>
    <font>
      <b/>
      <sz val="11"/>
      <color theme="0" tint="-0.249977111117893"/>
      <name val="ＭＳ Ｐ明朝"/>
      <family val="1"/>
      <charset val="128"/>
    </font>
    <font>
      <b/>
      <sz val="12"/>
      <name val="ＭＳ Ｐ明朝"/>
      <family val="1"/>
      <charset val="128"/>
    </font>
    <font>
      <sz val="11"/>
      <name val="ＭＳ Ｐゴシック"/>
      <family val="2"/>
    </font>
    <font>
      <sz val="6"/>
      <name val="ＭＳ Ｐ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sz val="9"/>
      <color theme="1"/>
      <name val="ＭＳ Ｐ明朝"/>
      <family val="1"/>
      <charset val="128"/>
    </font>
    <font>
      <b/>
      <sz val="13"/>
      <name val="ＭＳ Ｐ明朝"/>
      <family val="1"/>
      <charset val="128"/>
    </font>
    <font>
      <sz val="10.5"/>
      <color theme="1"/>
      <name val="ＭＳ Ｐ明朝"/>
      <family val="1"/>
      <charset val="128"/>
    </font>
    <font>
      <sz val="8"/>
      <color theme="1"/>
      <name val="ＭＳ Ｐゴシック"/>
      <family val="2"/>
      <scheme val="minor"/>
    </font>
    <font>
      <b/>
      <sz val="18"/>
      <color theme="1"/>
      <name val="ＭＳ Ｐ明朝"/>
      <family val="1"/>
      <charset val="128"/>
    </font>
    <font>
      <sz val="6"/>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sz val="8"/>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1"/>
      <name val="Segoe UI Symbol"/>
      <family val="2"/>
    </font>
    <font>
      <b/>
      <sz val="8"/>
      <color theme="1"/>
      <name val="ＭＳ Ｐゴシック"/>
      <family val="3"/>
      <charset val="128"/>
      <scheme val="minor"/>
    </font>
    <font>
      <sz val="6"/>
      <name val="ＭＳ Ｐゴシック"/>
      <family val="2"/>
      <scheme val="minor"/>
    </font>
    <font>
      <sz val="6"/>
      <color theme="0" tint="-0.14999847407452621"/>
      <name val="ＭＳ Ｐゴシック"/>
      <family val="3"/>
      <charset val="128"/>
      <scheme val="minor"/>
    </font>
    <font>
      <sz val="9"/>
      <color theme="0" tint="-0.1499984740745262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11"/>
      <color theme="0" tint="-0.14999847407452621"/>
      <name val="ＭＳ Ｐゴシック"/>
      <family val="3"/>
      <charset val="128"/>
      <scheme val="minor"/>
    </font>
    <font>
      <u/>
      <sz val="11"/>
      <color theme="10"/>
      <name val="ＭＳ Ｐゴシック"/>
      <family val="2"/>
      <scheme val="minor"/>
    </font>
    <font>
      <sz val="13"/>
      <color rgb="FF1C1E21"/>
      <name val="Segoe UI"/>
      <family val="2"/>
    </font>
    <font>
      <sz val="13"/>
      <color rgb="FF1C1E21"/>
      <name val="ＭＳ Ｐゴシック"/>
      <family val="2"/>
      <charset val="128"/>
    </font>
    <font>
      <sz val="13"/>
      <color rgb="FF1C1E21"/>
      <name val="ＭＳ ゴシック"/>
      <family val="3"/>
      <charset val="128"/>
    </font>
    <font>
      <sz val="8"/>
      <name val="ＭＳ Ｐゴシック"/>
      <family val="2"/>
      <scheme val="minor"/>
    </font>
    <font>
      <b/>
      <sz val="12"/>
      <color rgb="FFFF0000"/>
      <name val="ＭＳ Ｐゴシック"/>
      <family val="3"/>
      <charset val="128"/>
      <scheme val="minor"/>
    </font>
    <font>
      <b/>
      <sz val="8"/>
      <name val="ＭＳ Ｐ明朝"/>
      <family val="1"/>
      <charset val="128"/>
    </font>
    <font>
      <b/>
      <sz val="13"/>
      <color theme="1"/>
      <name val="ＭＳ Ｐ明朝"/>
      <family val="1"/>
      <charset val="128"/>
    </font>
    <font>
      <sz val="7"/>
      <color theme="1"/>
      <name val="ＭＳ Ｐ明朝"/>
      <family val="1"/>
      <charset val="128"/>
    </font>
    <font>
      <b/>
      <sz val="8"/>
      <color rgb="FFFF0000"/>
      <name val="ＭＳ Ｐ明朝"/>
      <family val="1"/>
      <charset val="128"/>
    </font>
    <font>
      <b/>
      <sz val="8"/>
      <color theme="1"/>
      <name val="ＭＳ Ｐ明朝"/>
      <family val="1"/>
      <charset val="128"/>
    </font>
    <font>
      <b/>
      <sz val="9"/>
      <color rgb="FFFF0000"/>
      <name val="ＭＳ Ｐゴシック"/>
      <family val="3"/>
      <charset val="128"/>
      <scheme val="minor"/>
    </font>
    <font>
      <b/>
      <sz val="9"/>
      <color rgb="FFFF0000"/>
      <name val="ＭＳ Ｐ明朝"/>
      <family val="1"/>
      <charset val="128"/>
    </font>
    <font>
      <b/>
      <sz val="10"/>
      <color rgb="FFFF0000"/>
      <name val="ＭＳ Ｐゴシック"/>
      <family val="3"/>
      <charset val="128"/>
      <scheme val="minor"/>
    </font>
    <font>
      <sz val="9"/>
      <color theme="0" tint="-0.249977111117893"/>
      <name val="ＭＳ Ｐゴシック"/>
      <family val="2"/>
      <scheme val="minor"/>
    </font>
    <font>
      <sz val="11"/>
      <color theme="0" tint="-0.249977111117893"/>
      <name val="ＭＳ Ｐゴシック"/>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theme="8" tint="0.79998168889431442"/>
        <bgColor indexed="64"/>
      </patternFill>
    </fill>
    <fill>
      <patternFill patternType="solid">
        <fgColor rgb="FFDAEEF3"/>
        <bgColor indexed="64"/>
      </patternFill>
    </fill>
    <fill>
      <patternFill patternType="solid">
        <fgColor rgb="FFFFFFFF"/>
        <bgColor rgb="FF000000"/>
      </patternFill>
    </fill>
  </fills>
  <borders count="1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right style="dashed">
        <color theme="1"/>
      </right>
      <top/>
      <bottom style="dashed">
        <color theme="1"/>
      </bottom>
      <diagonal/>
    </border>
    <border>
      <left/>
      <right/>
      <top/>
      <bottom style="dashed">
        <color theme="1"/>
      </bottom>
      <diagonal/>
    </border>
    <border>
      <left style="dashed">
        <color theme="1"/>
      </left>
      <right/>
      <top/>
      <bottom style="dashed">
        <color theme="1"/>
      </bottom>
      <diagonal/>
    </border>
    <border>
      <left/>
      <right style="dashed">
        <color theme="1"/>
      </right>
      <top/>
      <bottom/>
      <diagonal/>
    </border>
    <border>
      <left style="dashed">
        <color theme="1"/>
      </left>
      <right/>
      <top/>
      <bottom/>
      <diagonal/>
    </border>
    <border>
      <left/>
      <right style="dashed">
        <color theme="1"/>
      </right>
      <top style="dashed">
        <color theme="1"/>
      </top>
      <bottom/>
      <diagonal/>
    </border>
    <border>
      <left/>
      <right/>
      <top style="dashed">
        <color theme="1"/>
      </top>
      <bottom/>
      <diagonal/>
    </border>
    <border>
      <left style="dashed">
        <color theme="1"/>
      </left>
      <right/>
      <top style="dashed">
        <color theme="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medium">
        <color indexed="64"/>
      </left>
      <right/>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bottom style="double">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9" fillId="0" borderId="0">
      <alignment vertical="center"/>
    </xf>
    <xf numFmtId="0" fontId="23" fillId="0" borderId="0"/>
    <xf numFmtId="0" fontId="8" fillId="0" borderId="0">
      <alignment vertical="center"/>
    </xf>
    <xf numFmtId="0" fontId="7" fillId="0" borderId="0">
      <alignment vertical="center"/>
    </xf>
    <xf numFmtId="0" fontId="24" fillId="4" borderId="19">
      <alignment horizontal="left" vertical="top"/>
      <protection locked="0"/>
    </xf>
    <xf numFmtId="38" fontId="2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7" fillId="0" borderId="0" applyNumberFormat="0" applyFill="0" applyBorder="0" applyAlignment="0" applyProtection="0"/>
  </cellStyleXfs>
  <cellXfs count="1744">
    <xf numFmtId="0" fontId="0" fillId="0" borderId="0" xfId="0"/>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14" fontId="17" fillId="2" borderId="0" xfId="0" applyNumberFormat="1" applyFont="1" applyFill="1" applyAlignment="1">
      <alignment vertical="center"/>
    </xf>
    <xf numFmtId="0" fontId="17" fillId="2"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19" fillId="0" borderId="0" xfId="0" applyFont="1" applyAlignment="1">
      <alignment vertical="top"/>
    </xf>
    <xf numFmtId="38" fontId="0" fillId="0" borderId="0" xfId="6" applyFont="1" applyAlignment="1">
      <alignment horizontal="right"/>
    </xf>
    <xf numFmtId="0" fontId="25" fillId="0" borderId="0" xfId="0" applyFont="1"/>
    <xf numFmtId="49" fontId="19" fillId="0" borderId="0" xfId="0" applyNumberFormat="1" applyFont="1"/>
    <xf numFmtId="49" fontId="19" fillId="0" borderId="0" xfId="0" applyNumberFormat="1" applyFont="1" applyAlignment="1">
      <alignment vertical="center"/>
    </xf>
    <xf numFmtId="49" fontId="19" fillId="0" borderId="0" xfId="0" applyNumberFormat="1" applyFont="1" applyAlignment="1">
      <alignment horizontal="center" vertical="center"/>
    </xf>
    <xf numFmtId="0" fontId="27" fillId="0" borderId="0" xfId="0" applyFont="1" applyAlignment="1">
      <alignment horizontal="center"/>
    </xf>
    <xf numFmtId="0" fontId="19" fillId="0" borderId="0" xfId="0" applyFont="1" applyProtection="1">
      <protection locked="0"/>
    </xf>
    <xf numFmtId="0" fontId="20" fillId="0" borderId="0" xfId="0" applyFont="1"/>
    <xf numFmtId="0" fontId="19"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pplyProtection="1">
      <alignment vertical="top"/>
      <protection hidden="1"/>
    </xf>
    <xf numFmtId="3" fontId="28" fillId="0" borderId="0" xfId="0" applyNumberFormat="1" applyFont="1" applyAlignment="1" applyProtection="1">
      <alignment horizontal="center"/>
      <protection hidden="1"/>
    </xf>
    <xf numFmtId="0" fontId="28" fillId="0" borderId="0" xfId="0" applyFont="1" applyAlignment="1" applyProtection="1">
      <alignment horizontal="center"/>
      <protection hidden="1"/>
    </xf>
    <xf numFmtId="0" fontId="29" fillId="0" borderId="0" xfId="0" applyFont="1" applyProtection="1">
      <protection hidden="1"/>
    </xf>
    <xf numFmtId="38" fontId="0" fillId="0" borderId="0" xfId="6" applyFont="1" applyAlignment="1"/>
    <xf numFmtId="38" fontId="0" fillId="0" borderId="0" xfId="6" applyFont="1" applyAlignment="1">
      <alignment horizontal="center"/>
    </xf>
    <xf numFmtId="0" fontId="19" fillId="0" borderId="2" xfId="0" applyFont="1" applyBorder="1" applyAlignment="1">
      <alignment vertical="center"/>
    </xf>
    <xf numFmtId="0" fontId="19" fillId="0" borderId="2" xfId="0" applyFont="1" applyBorder="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19" fillId="0" borderId="0" xfId="0" applyFont="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xf>
    <xf numFmtId="0" fontId="19" fillId="0" borderId="20" xfId="0" applyFont="1" applyBorder="1"/>
    <xf numFmtId="0" fontId="19" fillId="0" borderId="21" xfId="0" applyFont="1" applyBorder="1"/>
    <xf numFmtId="0" fontId="20" fillId="0" borderId="21" xfId="0" applyFont="1" applyBorder="1" applyAlignment="1">
      <alignment vertical="center"/>
    </xf>
    <xf numFmtId="0" fontId="20" fillId="0" borderId="21" xfId="0" applyFont="1" applyBorder="1" applyAlignment="1">
      <alignment horizontal="left" vertical="center"/>
    </xf>
    <xf numFmtId="0" fontId="19" fillId="0" borderId="21" xfId="0" applyFont="1" applyBorder="1" applyAlignment="1">
      <alignment vertical="center" textRotation="255"/>
    </xf>
    <xf numFmtId="0" fontId="19" fillId="0" borderId="22" xfId="0" applyFont="1" applyBorder="1" applyAlignment="1">
      <alignment vertical="center" textRotation="255"/>
    </xf>
    <xf numFmtId="0" fontId="19" fillId="0" borderId="23" xfId="0" applyFont="1" applyBorder="1"/>
    <xf numFmtId="0" fontId="20" fillId="0" borderId="0" xfId="0" applyFont="1" applyAlignment="1">
      <alignment vertical="center"/>
    </xf>
    <xf numFmtId="0" fontId="20" fillId="0" borderId="0" xfId="0" applyFont="1" applyAlignment="1">
      <alignment horizontal="left" vertical="center"/>
    </xf>
    <xf numFmtId="0" fontId="19" fillId="0" borderId="0" xfId="0" applyFont="1" applyAlignment="1">
      <alignment vertical="center" textRotation="255"/>
    </xf>
    <xf numFmtId="0" fontId="19" fillId="0" borderId="24" xfId="0" applyFont="1" applyBorder="1" applyAlignment="1">
      <alignment vertical="center" textRotation="255"/>
    </xf>
    <xf numFmtId="0" fontId="19" fillId="0" borderId="0" xfId="0" applyFont="1" applyAlignment="1">
      <alignment textRotation="255"/>
    </xf>
    <xf numFmtId="0" fontId="19" fillId="0" borderId="25" xfId="0" applyFont="1" applyBorder="1"/>
    <xf numFmtId="0" fontId="19" fillId="0" borderId="26" xfId="0" applyFont="1" applyBorder="1"/>
    <xf numFmtId="0" fontId="19" fillId="0" borderId="26" xfId="0" applyFont="1" applyBorder="1" applyAlignment="1">
      <alignment vertical="center"/>
    </xf>
    <xf numFmtId="0" fontId="19" fillId="0" borderId="26" xfId="0" applyFont="1" applyBorder="1" applyAlignment="1">
      <alignment horizontal="center" vertical="center"/>
    </xf>
    <xf numFmtId="0" fontId="19" fillId="0" borderId="26" xfId="0" applyFont="1" applyBorder="1" applyAlignment="1">
      <alignment vertical="center" textRotation="255"/>
    </xf>
    <xf numFmtId="0" fontId="19" fillId="0" borderId="27" xfId="0" applyFont="1" applyBorder="1" applyAlignment="1">
      <alignment vertical="center"/>
    </xf>
    <xf numFmtId="0" fontId="18" fillId="0" borderId="0" xfId="0" applyFont="1" applyAlignment="1">
      <alignment vertical="center" textRotation="255"/>
    </xf>
    <xf numFmtId="0" fontId="19" fillId="0" borderId="7" xfId="0" applyFont="1" applyBorder="1" applyAlignment="1">
      <alignment vertical="center"/>
    </xf>
    <xf numFmtId="0" fontId="20" fillId="0" borderId="7" xfId="0" applyFont="1" applyBorder="1" applyAlignment="1">
      <alignment horizontal="center" vertical="center"/>
    </xf>
    <xf numFmtId="0" fontId="19" fillId="0" borderId="2" xfId="0" applyFont="1" applyBorder="1" applyAlignment="1">
      <alignment horizontal="right" vertical="center"/>
    </xf>
    <xf numFmtId="0" fontId="20" fillId="0" borderId="2" xfId="0" applyFont="1" applyBorder="1" applyAlignment="1">
      <alignment horizontal="center" vertical="center"/>
    </xf>
    <xf numFmtId="0" fontId="19" fillId="0" borderId="4" xfId="0" applyFont="1" applyBorder="1" applyAlignment="1">
      <alignment vertical="center"/>
    </xf>
    <xf numFmtId="0" fontId="20" fillId="0" borderId="4" xfId="0" applyFont="1" applyBorder="1" applyAlignment="1">
      <alignment vertical="center"/>
    </xf>
    <xf numFmtId="0" fontId="0" fillId="0" borderId="2" xfId="0" applyBorder="1" applyAlignment="1">
      <alignment vertical="center"/>
    </xf>
    <xf numFmtId="0" fontId="19" fillId="0" borderId="12" xfId="0" applyFont="1" applyBorder="1" applyAlignment="1">
      <alignment horizontal="left" vertical="center"/>
    </xf>
    <xf numFmtId="0" fontId="19" fillId="0" borderId="4" xfId="0" applyFont="1" applyBorder="1" applyAlignment="1">
      <alignment horizontal="right" vertical="center"/>
    </xf>
    <xf numFmtId="0" fontId="18" fillId="0" borderId="0" xfId="0" applyFont="1" applyAlignment="1">
      <alignment vertical="top"/>
    </xf>
    <xf numFmtId="0" fontId="19" fillId="0" borderId="6" xfId="0" applyFont="1" applyBorder="1" applyAlignment="1">
      <alignment horizontal="left" vertical="center"/>
    </xf>
    <xf numFmtId="0" fontId="19" fillId="0" borderId="8" xfId="0" applyFont="1" applyBorder="1" applyAlignment="1">
      <alignment vertical="center"/>
    </xf>
    <xf numFmtId="0" fontId="33" fillId="0" borderId="0" xfId="0" applyFont="1" applyAlignment="1">
      <alignment horizontal="right" vertical="top"/>
    </xf>
    <xf numFmtId="0" fontId="33" fillId="0" borderId="0" xfId="0" applyFont="1" applyAlignment="1">
      <alignment horizontal="left" vertical="top"/>
    </xf>
    <xf numFmtId="0" fontId="37" fillId="0" borderId="0" xfId="0" applyFont="1"/>
    <xf numFmtId="0" fontId="37" fillId="0" borderId="0" xfId="0" applyFont="1" applyProtection="1">
      <protection hidden="1"/>
    </xf>
    <xf numFmtId="0" fontId="37" fillId="0" borderId="20" xfId="0" applyFont="1" applyBorder="1"/>
    <xf numFmtId="0" fontId="37" fillId="0" borderId="21" xfId="0" applyFont="1" applyBorder="1"/>
    <xf numFmtId="0" fontId="37" fillId="0" borderId="22" xfId="0" applyFont="1" applyBorder="1"/>
    <xf numFmtId="0" fontId="37" fillId="0" borderId="0" xfId="0" applyFont="1" applyProtection="1">
      <protection locked="0"/>
    </xf>
    <xf numFmtId="0" fontId="38" fillId="0" borderId="0" xfId="0" applyFont="1" applyProtection="1">
      <protection hidden="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pplyProtection="1">
      <alignment vertical="center" wrapText="1"/>
      <protection hidden="1"/>
    </xf>
    <xf numFmtId="0" fontId="20" fillId="0" borderId="1" xfId="0" applyFont="1" applyBorder="1"/>
    <xf numFmtId="0" fontId="19" fillId="0" borderId="0" xfId="0" applyFont="1" applyAlignment="1" applyProtection="1">
      <alignment horizontal="left" vertical="center" wrapText="1"/>
      <protection hidden="1"/>
    </xf>
    <xf numFmtId="0" fontId="26" fillId="0" borderId="0" xfId="0" applyFont="1" applyProtection="1">
      <protection locked="0"/>
    </xf>
    <xf numFmtId="0" fontId="19" fillId="0" borderId="2" xfId="0" applyFont="1" applyBorder="1" applyAlignment="1">
      <alignment horizontal="left"/>
    </xf>
    <xf numFmtId="0" fontId="19" fillId="0" borderId="2"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center"/>
    </xf>
    <xf numFmtId="0" fontId="19" fillId="0" borderId="5" xfId="0" applyFont="1" applyBorder="1" applyAlignment="1">
      <alignment vertical="center"/>
    </xf>
    <xf numFmtId="0" fontId="19" fillId="0" borderId="12" xfId="0" applyFont="1" applyBorder="1" applyAlignment="1">
      <alignment vertical="center"/>
    </xf>
    <xf numFmtId="0" fontId="0" fillId="0" borderId="0" xfId="0" applyAlignment="1">
      <alignment vertical="center"/>
    </xf>
    <xf numFmtId="14" fontId="0" fillId="0" borderId="0" xfId="0" applyNumberFormat="1" applyAlignment="1">
      <alignment horizontal="left" vertical="center"/>
    </xf>
    <xf numFmtId="0" fontId="51" fillId="0" borderId="0" xfId="0" applyFont="1"/>
    <xf numFmtId="0" fontId="38" fillId="0" borderId="0" xfId="0" applyFont="1"/>
    <xf numFmtId="0" fontId="52" fillId="0" borderId="0" xfId="0" applyFont="1"/>
    <xf numFmtId="0" fontId="38" fillId="0" borderId="0" xfId="0" applyFont="1" applyAlignment="1">
      <alignment horizontal="center" vertical="center"/>
    </xf>
    <xf numFmtId="177" fontId="19" fillId="0" borderId="0" xfId="0" applyNumberFormat="1" applyFont="1" applyAlignment="1">
      <alignment vertical="center"/>
    </xf>
    <xf numFmtId="0" fontId="52" fillId="0" borderId="0" xfId="0" applyFont="1" applyAlignment="1">
      <alignment horizontal="center" vertical="center"/>
    </xf>
    <xf numFmtId="0" fontId="35" fillId="0" borderId="0" xfId="0" applyFont="1" applyAlignment="1">
      <alignment vertical="center" wrapText="1"/>
    </xf>
    <xf numFmtId="0" fontId="52" fillId="0" borderId="0" xfId="0" applyFont="1" applyAlignment="1">
      <alignment vertical="center"/>
    </xf>
    <xf numFmtId="0" fontId="38" fillId="0" borderId="0" xfId="0" applyFont="1" applyAlignment="1">
      <alignment vertical="center"/>
    </xf>
    <xf numFmtId="0" fontId="53" fillId="0" borderId="0" xfId="0" applyFont="1" applyAlignment="1">
      <alignment vertical="center"/>
    </xf>
    <xf numFmtId="0" fontId="54" fillId="0" borderId="0" xfId="0" applyFont="1" applyAlignment="1">
      <alignment horizontal="center" vertical="center"/>
    </xf>
    <xf numFmtId="0" fontId="51" fillId="0" borderId="0" xfId="0" applyFont="1" applyAlignment="1">
      <alignment vertical="center"/>
    </xf>
    <xf numFmtId="0" fontId="38" fillId="0" borderId="0" xfId="0" applyFont="1" applyAlignment="1">
      <alignment vertical="top"/>
    </xf>
    <xf numFmtId="0" fontId="51" fillId="0" borderId="0" xfId="0" applyFont="1" applyAlignment="1">
      <alignment vertical="top"/>
    </xf>
    <xf numFmtId="0" fontId="37" fillId="0" borderId="0" xfId="0" applyFont="1" applyAlignment="1">
      <alignment vertical="top"/>
    </xf>
    <xf numFmtId="0" fontId="55" fillId="0" borderId="0" xfId="0" applyFont="1" applyAlignment="1">
      <alignment horizontal="left" vertical="top" wrapText="1"/>
    </xf>
    <xf numFmtId="0" fontId="55" fillId="0" borderId="0" xfId="0" applyFont="1" applyAlignment="1">
      <alignment vertical="top"/>
    </xf>
    <xf numFmtId="0" fontId="54" fillId="0" borderId="0" xfId="0" applyFont="1" applyAlignment="1">
      <alignment horizontal="center"/>
    </xf>
    <xf numFmtId="0" fontId="25" fillId="0" borderId="0" xfId="0" applyFont="1" applyAlignment="1">
      <alignment horizontal="left" vertical="top"/>
    </xf>
    <xf numFmtId="0" fontId="35" fillId="0" borderId="11" xfId="0" applyFont="1" applyBorder="1" applyAlignment="1">
      <alignment horizontal="center"/>
    </xf>
    <xf numFmtId="0" fontId="56" fillId="0" borderId="0" xfId="0" applyFont="1"/>
    <xf numFmtId="0" fontId="51" fillId="0" borderId="8" xfId="0" applyFont="1" applyBorder="1" applyAlignment="1">
      <alignment horizontal="center" vertical="center"/>
    </xf>
    <xf numFmtId="0" fontId="51" fillId="0" borderId="0" xfId="0" applyFont="1" applyAlignment="1">
      <alignment horizontal="center" vertical="center"/>
    </xf>
    <xf numFmtId="0" fontId="35" fillId="0" borderId="81" xfId="0" applyFont="1" applyBorder="1" applyAlignment="1">
      <alignment horizontal="center"/>
    </xf>
    <xf numFmtId="0" fontId="35" fillId="0" borderId="7" xfId="0" applyFont="1" applyBorder="1" applyAlignment="1">
      <alignment horizontal="center"/>
    </xf>
    <xf numFmtId="0" fontId="37" fillId="0" borderId="0" xfId="0" applyFont="1" applyAlignment="1">
      <alignment vertical="center"/>
    </xf>
    <xf numFmtId="0" fontId="19" fillId="0" borderId="6" xfId="0" applyFont="1" applyBorder="1" applyAlignment="1">
      <alignment vertical="center"/>
    </xf>
    <xf numFmtId="0" fontId="19" fillId="0" borderId="93" xfId="0" applyFont="1" applyBorder="1" applyAlignment="1">
      <alignment vertical="center"/>
    </xf>
    <xf numFmtId="0" fontId="19" fillId="0" borderId="95" xfId="0" applyFont="1" applyBorder="1" applyAlignment="1">
      <alignment vertical="center"/>
    </xf>
    <xf numFmtId="0" fontId="19" fillId="0" borderId="96" xfId="0" applyFont="1" applyBorder="1"/>
    <xf numFmtId="0" fontId="19" fillId="0" borderId="96" xfId="0" applyFont="1" applyBorder="1" applyAlignment="1">
      <alignment horizontal="right"/>
    </xf>
    <xf numFmtId="0" fontId="35" fillId="0" borderId="96" xfId="0" applyFont="1" applyBorder="1" applyAlignment="1">
      <alignment horizontal="center"/>
    </xf>
    <xf numFmtId="0" fontId="39" fillId="0" borderId="0" xfId="0" applyFont="1" applyAlignment="1">
      <alignment vertical="top" wrapText="1"/>
    </xf>
    <xf numFmtId="0" fontId="37" fillId="0" borderId="0" xfId="0" applyFont="1" applyAlignment="1" applyProtection="1">
      <alignment vertical="center"/>
      <protection locked="0"/>
    </xf>
    <xf numFmtId="0" fontId="34" fillId="0" borderId="0" xfId="0" applyFont="1" applyAlignment="1">
      <alignment horizontal="justify" vertical="center"/>
    </xf>
    <xf numFmtId="0" fontId="57" fillId="0" borderId="0" xfId="0" applyFont="1"/>
    <xf numFmtId="0" fontId="58" fillId="0" borderId="0" xfId="0" applyFont="1"/>
    <xf numFmtId="0" fontId="58" fillId="0" borderId="0" xfId="0" applyFont="1" applyAlignment="1">
      <alignment wrapText="1"/>
    </xf>
    <xf numFmtId="0" fontId="57" fillId="0" borderId="0" xfId="0" applyFont="1" applyProtection="1">
      <protection hidden="1"/>
    </xf>
    <xf numFmtId="0" fontId="59" fillId="3" borderId="0" xfId="0" applyFont="1" applyFill="1" applyAlignment="1">
      <alignment horizontal="right" vertical="center"/>
    </xf>
    <xf numFmtId="0" fontId="59" fillId="0" borderId="0" xfId="0" applyFont="1" applyAlignment="1">
      <alignment horizontal="right" vertical="center"/>
    </xf>
    <xf numFmtId="0" fontId="49" fillId="0" borderId="0" xfId="0" applyFont="1" applyAlignment="1">
      <alignment horizontal="center" vertical="center"/>
    </xf>
    <xf numFmtId="0" fontId="49" fillId="0" borderId="0" xfId="0" applyFont="1" applyAlignment="1">
      <alignment horizontal="left" vertical="center"/>
    </xf>
    <xf numFmtId="0" fontId="60" fillId="0" borderId="0" xfId="0" applyFont="1"/>
    <xf numFmtId="0" fontId="61" fillId="0" borderId="0" xfId="0" applyFont="1"/>
    <xf numFmtId="0" fontId="37" fillId="0" borderId="2" xfId="0" applyFont="1" applyBorder="1" applyAlignment="1">
      <alignment vertical="center"/>
    </xf>
    <xf numFmtId="0" fontId="37" fillId="0" borderId="0" xfId="0" applyFont="1" applyAlignment="1">
      <alignment horizontal="right" vertical="center"/>
    </xf>
    <xf numFmtId="0" fontId="37" fillId="0" borderId="0" xfId="0" applyFont="1" applyAlignment="1">
      <alignment horizontal="center" vertical="center"/>
    </xf>
    <xf numFmtId="0" fontId="38" fillId="0" borderId="37" xfId="0" applyFont="1" applyBorder="1" applyAlignment="1">
      <alignment horizontal="left" vertical="center"/>
    </xf>
    <xf numFmtId="0" fontId="39" fillId="0" borderId="0" xfId="0" applyFont="1" applyAlignment="1">
      <alignment vertical="center"/>
    </xf>
    <xf numFmtId="179" fontId="37" fillId="0" borderId="0" xfId="0" applyNumberFormat="1" applyFont="1" applyAlignment="1" applyProtection="1">
      <alignment vertical="center"/>
      <protection locked="0"/>
    </xf>
    <xf numFmtId="180" fontId="37" fillId="0" borderId="0" xfId="0" applyNumberFormat="1" applyFont="1" applyAlignment="1" applyProtection="1">
      <alignment vertical="center"/>
      <protection locked="0"/>
    </xf>
    <xf numFmtId="0" fontId="37" fillId="0" borderId="57" xfId="0" applyFont="1" applyBorder="1" applyAlignment="1">
      <alignment vertical="center"/>
    </xf>
    <xf numFmtId="0" fontId="37" fillId="0" borderId="56" xfId="0" applyFont="1" applyBorder="1" applyAlignment="1">
      <alignment vertical="center"/>
    </xf>
    <xf numFmtId="0" fontId="37" fillId="0" borderId="56" xfId="0" applyFont="1" applyBorder="1" applyAlignment="1">
      <alignment horizontal="center" vertical="center"/>
    </xf>
    <xf numFmtId="0" fontId="38" fillId="0" borderId="103" xfId="0" applyFont="1" applyBorder="1" applyAlignment="1">
      <alignment horizontal="left" vertical="center"/>
    </xf>
    <xf numFmtId="0" fontId="37" fillId="0" borderId="34" xfId="0" applyFont="1" applyBorder="1" applyAlignment="1">
      <alignment vertical="center"/>
    </xf>
    <xf numFmtId="0" fontId="37" fillId="0" borderId="31" xfId="0" applyFont="1" applyBorder="1" applyAlignment="1">
      <alignment vertical="center"/>
    </xf>
    <xf numFmtId="0" fontId="19" fillId="0" borderId="31" xfId="0" applyFont="1" applyBorder="1" applyAlignment="1" applyProtection="1">
      <alignment horizontal="right" vertical="center"/>
      <protection locked="0"/>
    </xf>
    <xf numFmtId="0" fontId="38" fillId="0" borderId="31" xfId="0" applyFont="1" applyBorder="1" applyAlignment="1">
      <alignment vertical="center"/>
    </xf>
    <xf numFmtId="0" fontId="38" fillId="0" borderId="30" xfId="0" applyFont="1" applyBorder="1" applyAlignment="1">
      <alignment horizontal="left" vertical="center"/>
    </xf>
    <xf numFmtId="180" fontId="37" fillId="0" borderId="0" xfId="0" applyNumberFormat="1" applyFont="1" applyAlignment="1">
      <alignment vertical="center"/>
    </xf>
    <xf numFmtId="0" fontId="37" fillId="0" borderId="0" xfId="0" applyFont="1" applyAlignment="1">
      <alignment horizontal="left" vertical="center"/>
    </xf>
    <xf numFmtId="0" fontId="37" fillId="0" borderId="37" xfId="0" applyFont="1" applyBorder="1" applyAlignment="1">
      <alignment vertical="center"/>
    </xf>
    <xf numFmtId="0" fontId="37" fillId="0" borderId="56" xfId="0" applyFont="1" applyBorder="1" applyAlignment="1">
      <alignment horizontal="left" vertical="center"/>
    </xf>
    <xf numFmtId="0" fontId="37" fillId="0" borderId="103" xfId="0" applyFont="1" applyBorder="1" applyAlignment="1">
      <alignment vertical="center"/>
    </xf>
    <xf numFmtId="0" fontId="62" fillId="0" borderId="56" xfId="0" applyFont="1" applyBorder="1" applyAlignment="1">
      <alignment vertical="center" wrapText="1"/>
    </xf>
    <xf numFmtId="0" fontId="62" fillId="0" borderId="56" xfId="0" applyFont="1" applyBorder="1" applyAlignment="1">
      <alignment horizontal="left" vertical="center" wrapText="1"/>
    </xf>
    <xf numFmtId="0" fontId="62" fillId="0" borderId="103" xfId="0" applyFont="1" applyBorder="1" applyAlignment="1">
      <alignment horizontal="left" vertical="center" wrapText="1"/>
    </xf>
    <xf numFmtId="0" fontId="62" fillId="0" borderId="56" xfId="0" applyFont="1" applyBorder="1" applyAlignment="1">
      <alignment vertical="center"/>
    </xf>
    <xf numFmtId="0" fontId="37" fillId="0" borderId="30" xfId="0" applyFont="1" applyBorder="1" applyAlignment="1">
      <alignment vertical="center"/>
    </xf>
    <xf numFmtId="0" fontId="65" fillId="0" borderId="0" xfId="0" applyFont="1"/>
    <xf numFmtId="0" fontId="43" fillId="0" borderId="0" xfId="0" applyFont="1"/>
    <xf numFmtId="0" fontId="38" fillId="0" borderId="0" xfId="0" applyFont="1" applyAlignment="1">
      <alignment vertical="center" wrapText="1"/>
    </xf>
    <xf numFmtId="0" fontId="66" fillId="0" borderId="0" xfId="0" applyFont="1" applyAlignment="1">
      <alignment horizontal="left" vertical="center" indent="2"/>
    </xf>
    <xf numFmtId="0" fontId="37" fillId="0" borderId="100" xfId="0" applyFont="1" applyBorder="1" applyAlignment="1">
      <alignment vertical="center"/>
    </xf>
    <xf numFmtId="0" fontId="37" fillId="0" borderId="98" xfId="0" applyFont="1" applyBorder="1" applyAlignment="1">
      <alignment vertical="center"/>
    </xf>
    <xf numFmtId="0" fontId="37" fillId="0" borderId="98" xfId="0" applyFont="1" applyBorder="1" applyAlignment="1" applyProtection="1">
      <alignment horizontal="center" vertical="center"/>
      <protection locked="0"/>
    </xf>
    <xf numFmtId="0" fontId="37" fillId="0" borderId="98" xfId="0" applyFont="1" applyBorder="1" applyAlignment="1" applyProtection="1">
      <alignment vertical="center"/>
      <protection locked="0"/>
    </xf>
    <xf numFmtId="0" fontId="0" fillId="0" borderId="98" xfId="0" applyBorder="1" applyAlignment="1">
      <alignment vertical="center"/>
    </xf>
    <xf numFmtId="0" fontId="0" fillId="0" borderId="101" xfId="0" applyBorder="1" applyAlignment="1">
      <alignment vertical="center"/>
    </xf>
    <xf numFmtId="0" fontId="0" fillId="0" borderId="31" xfId="0" applyBorder="1" applyAlignment="1">
      <alignment vertical="center"/>
    </xf>
    <xf numFmtId="0" fontId="66" fillId="0" borderId="31" xfId="0" applyFont="1" applyBorder="1" applyAlignment="1">
      <alignment horizontal="left" vertical="center" wrapText="1" indent="2"/>
    </xf>
    <xf numFmtId="0" fontId="0" fillId="0" borderId="30" xfId="0" applyBorder="1" applyAlignment="1">
      <alignment vertical="center"/>
    </xf>
    <xf numFmtId="0" fontId="0" fillId="0" borderId="0" xfId="0" applyAlignment="1" applyProtection="1">
      <alignment vertical="center"/>
      <protection locked="0"/>
    </xf>
    <xf numFmtId="0" fontId="62" fillId="0" borderId="56" xfId="0" applyFont="1" applyBorder="1" applyAlignment="1">
      <alignment horizontal="left" vertical="center"/>
    </xf>
    <xf numFmtId="0" fontId="62" fillId="0" borderId="103" xfId="0" applyFont="1" applyBorder="1" applyAlignment="1">
      <alignment vertical="center"/>
    </xf>
    <xf numFmtId="0" fontId="67" fillId="0" borderId="0" xfId="0" applyFont="1"/>
    <xf numFmtId="0" fontId="38" fillId="0" borderId="75" xfId="0" applyFont="1" applyBorder="1" applyAlignment="1">
      <alignment horizontal="left" vertical="center" wrapText="1"/>
    </xf>
    <xf numFmtId="0" fontId="38" fillId="0" borderId="75" xfId="0" applyFont="1" applyBorder="1" applyAlignment="1">
      <alignment vertical="center" wrapText="1"/>
    </xf>
    <xf numFmtId="0" fontId="37" fillId="0" borderId="75" xfId="0" applyFont="1" applyBorder="1" applyAlignment="1">
      <alignment vertical="center"/>
    </xf>
    <xf numFmtId="0" fontId="38" fillId="0" borderId="112" xfId="0" applyFont="1" applyBorder="1" applyAlignment="1">
      <alignment horizontal="left" vertical="center" wrapText="1"/>
    </xf>
    <xf numFmtId="0" fontId="61" fillId="0" borderId="0" xfId="0" applyFont="1" applyAlignment="1">
      <alignment vertical="center" wrapText="1"/>
    </xf>
    <xf numFmtId="0" fontId="37" fillId="0" borderId="0" xfId="0" applyFont="1" applyAlignment="1">
      <alignment vertical="center" wrapText="1"/>
    </xf>
    <xf numFmtId="0" fontId="38" fillId="0" borderId="37" xfId="0" applyFont="1" applyBorder="1" applyAlignment="1">
      <alignment vertical="center" wrapText="1"/>
    </xf>
    <xf numFmtId="0" fontId="37" fillId="0" borderId="111" xfId="0" applyFont="1" applyBorder="1" applyAlignment="1">
      <alignment vertical="center"/>
    </xf>
    <xf numFmtId="0" fontId="37" fillId="0" borderId="112" xfId="0" applyFont="1" applyBorder="1" applyAlignment="1">
      <alignment vertical="center"/>
    </xf>
    <xf numFmtId="0" fontId="68" fillId="0" borderId="0" xfId="0" applyFont="1"/>
    <xf numFmtId="0" fontId="38" fillId="0" borderId="75" xfId="0" applyFont="1" applyBorder="1" applyAlignment="1">
      <alignment vertical="center"/>
    </xf>
    <xf numFmtId="0" fontId="38" fillId="0" borderId="112" xfId="0" applyFont="1" applyBorder="1" applyAlignment="1">
      <alignment horizontal="left" vertical="center"/>
    </xf>
    <xf numFmtId="0" fontId="69" fillId="0" borderId="111" xfId="0" applyFont="1" applyBorder="1" applyAlignment="1">
      <alignment vertical="center"/>
    </xf>
    <xf numFmtId="0" fontId="69" fillId="0" borderId="8" xfId="0" applyFont="1" applyBorder="1" applyAlignment="1">
      <alignment vertical="center"/>
    </xf>
    <xf numFmtId="0" fontId="18" fillId="0" borderId="0" xfId="0" applyFont="1" applyAlignment="1">
      <alignment vertical="center"/>
    </xf>
    <xf numFmtId="0" fontId="19" fillId="0" borderId="59" xfId="0" applyFont="1" applyBorder="1" applyAlignment="1">
      <alignment horizontal="center" vertical="center" wrapText="1"/>
    </xf>
    <xf numFmtId="0" fontId="19" fillId="0" borderId="4" xfId="0" applyFont="1" applyBorder="1" applyAlignment="1" applyProtection="1">
      <alignment vertical="center" wrapText="1"/>
      <protection locked="0"/>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58" xfId="0" applyFont="1" applyBorder="1" applyAlignment="1">
      <alignment horizontal="center" vertical="center" wrapText="1"/>
    </xf>
    <xf numFmtId="0" fontId="19" fillId="0" borderId="2" xfId="0" applyFont="1" applyBorder="1" applyAlignment="1" applyProtection="1">
      <alignment vertical="center" wrapText="1"/>
      <protection locked="0"/>
    </xf>
    <xf numFmtId="0" fontId="19" fillId="0" borderId="2" xfId="0" applyFont="1" applyBorder="1" applyAlignment="1">
      <alignment vertical="center" wrapText="1"/>
    </xf>
    <xf numFmtId="0" fontId="19" fillId="0" borderId="7" xfId="0" applyFont="1" applyBorder="1" applyAlignment="1">
      <alignment vertical="center" wrapText="1"/>
    </xf>
    <xf numFmtId="0" fontId="19" fillId="0" borderId="119" xfId="0" applyFont="1" applyBorder="1" applyAlignment="1">
      <alignment horizontal="center" vertical="center" wrapText="1"/>
    </xf>
    <xf numFmtId="0" fontId="19" fillId="0" borderId="56" xfId="0" applyFont="1" applyBorder="1" applyAlignment="1" applyProtection="1">
      <alignment vertical="center" wrapText="1"/>
      <protection locked="0"/>
    </xf>
    <xf numFmtId="0" fontId="19" fillId="0" borderId="56" xfId="0" applyFont="1" applyBorder="1" applyAlignment="1">
      <alignment vertical="center" wrapText="1"/>
    </xf>
    <xf numFmtId="0" fontId="19" fillId="0" borderId="65" xfId="0" applyFont="1" applyBorder="1" applyAlignment="1">
      <alignment vertical="center" wrapText="1"/>
    </xf>
    <xf numFmtId="0" fontId="19" fillId="0" borderId="0" xfId="0" applyFont="1" applyAlignment="1">
      <alignment wrapText="1"/>
    </xf>
    <xf numFmtId="49" fontId="19" fillId="0" borderId="0" xfId="0" applyNumberFormat="1" applyFont="1" applyAlignment="1">
      <alignment horizontal="left" vertical="top"/>
    </xf>
    <xf numFmtId="49" fontId="20" fillId="0" borderId="0" xfId="0" applyNumberFormat="1" applyFont="1" applyAlignment="1">
      <alignment horizontal="left"/>
    </xf>
    <xf numFmtId="0" fontId="19" fillId="0" borderId="10" xfId="0" applyFont="1" applyBorder="1" applyAlignment="1">
      <alignment vertical="center" wrapText="1"/>
    </xf>
    <xf numFmtId="0" fontId="19" fillId="0" borderId="11" xfId="0" applyFont="1" applyBorder="1" applyAlignment="1">
      <alignment vertical="center" wrapText="1"/>
    </xf>
    <xf numFmtId="0" fontId="25" fillId="0" borderId="55" xfId="0" applyFont="1" applyBorder="1" applyAlignment="1" applyProtection="1">
      <alignment horizontal="left" vertical="center" wrapText="1"/>
      <protection locked="0"/>
    </xf>
    <xf numFmtId="0" fontId="25" fillId="0" borderId="130"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0" fillId="0" borderId="0" xfId="0" applyFont="1" applyAlignment="1" applyProtection="1">
      <alignment vertical="top"/>
      <protection hidden="1"/>
    </xf>
    <xf numFmtId="0" fontId="19" fillId="0" borderId="0" xfId="0" applyFont="1" applyAlignment="1">
      <alignment horizontal="left" wrapText="1"/>
    </xf>
    <xf numFmtId="0" fontId="20" fillId="0" borderId="27" xfId="0" applyFont="1" applyBorder="1" applyAlignment="1">
      <alignment vertical="top"/>
    </xf>
    <xf numFmtId="0" fontId="20" fillId="0" borderId="26" xfId="0" applyFont="1" applyBorder="1" applyAlignment="1">
      <alignment vertical="top"/>
    </xf>
    <xf numFmtId="0" fontId="20" fillId="0" borderId="25" xfId="0" applyFont="1" applyBorder="1" applyAlignment="1">
      <alignment vertical="top"/>
    </xf>
    <xf numFmtId="0" fontId="20" fillId="0" borderId="24" xfId="0" applyFont="1" applyBorder="1" applyAlignment="1">
      <alignment vertical="top"/>
    </xf>
    <xf numFmtId="0" fontId="20" fillId="0" borderId="23" xfId="0" applyFont="1" applyBorder="1" applyAlignment="1">
      <alignment vertical="top"/>
    </xf>
    <xf numFmtId="0" fontId="19" fillId="0" borderId="24" xfId="0" applyFont="1" applyBorder="1" applyAlignment="1">
      <alignment horizontal="center"/>
    </xf>
    <xf numFmtId="0" fontId="19" fillId="0" borderId="23" xfId="0" applyFont="1" applyBorder="1" applyAlignment="1">
      <alignment wrapText="1"/>
    </xf>
    <xf numFmtId="0" fontId="19" fillId="0" borderId="22" xfId="0" applyFont="1" applyBorder="1" applyAlignment="1">
      <alignment horizontal="center"/>
    </xf>
    <xf numFmtId="0" fontId="19" fillId="0" borderId="21" xfId="0" applyFont="1" applyBorder="1" applyAlignment="1">
      <alignment vertical="center"/>
    </xf>
    <xf numFmtId="0" fontId="19" fillId="0" borderId="20" xfId="0" applyFont="1" applyBorder="1" applyAlignment="1">
      <alignment wrapText="1"/>
    </xf>
    <xf numFmtId="0" fontId="53" fillId="0" borderId="0" xfId="0" applyFont="1" applyAlignment="1" applyProtection="1">
      <alignment wrapText="1"/>
      <protection hidden="1"/>
    </xf>
    <xf numFmtId="0" fontId="19" fillId="0" borderId="0" xfId="0" applyFont="1" applyAlignment="1">
      <alignment horizontal="center" vertical="top"/>
    </xf>
    <xf numFmtId="0" fontId="21" fillId="0" borderId="2" xfId="0" applyFont="1" applyBorder="1" applyAlignment="1">
      <alignment horizontal="right"/>
    </xf>
    <xf numFmtId="0" fontId="25" fillId="0" borderId="0" xfId="0" applyFont="1" applyProtection="1">
      <protection hidden="1"/>
    </xf>
    <xf numFmtId="0" fontId="53"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53" fillId="0" borderId="0" xfId="0" applyFont="1" applyAlignment="1">
      <alignment vertical="center" wrapText="1"/>
    </xf>
    <xf numFmtId="0" fontId="21" fillId="0" borderId="0" xfId="0" applyFont="1" applyAlignment="1" applyProtection="1">
      <alignment vertical="center"/>
      <protection hidden="1"/>
    </xf>
    <xf numFmtId="0" fontId="19" fillId="0" borderId="3" xfId="0" applyFont="1" applyBorder="1" applyAlignment="1">
      <alignment horizontal="right" vertical="center"/>
    </xf>
    <xf numFmtId="0" fontId="19" fillId="0" borderId="8" xfId="0" applyFont="1" applyBorder="1" applyAlignment="1">
      <alignment horizontal="right" vertical="center"/>
    </xf>
    <xf numFmtId="0" fontId="19" fillId="0" borderId="12" xfId="0" applyFont="1" applyBorder="1" applyAlignment="1" applyProtection="1">
      <alignment horizontal="left" vertical="center"/>
      <protection hidden="1"/>
    </xf>
    <xf numFmtId="0" fontId="32" fillId="0" borderId="8" xfId="0" applyFont="1" applyBorder="1" applyAlignment="1" applyProtection="1">
      <alignment vertical="center" wrapText="1"/>
      <protection hidden="1"/>
    </xf>
    <xf numFmtId="0" fontId="32" fillId="0" borderId="0" xfId="0" applyFont="1" applyAlignment="1" applyProtection="1">
      <alignment horizontal="left" vertical="center" wrapText="1"/>
      <protection hidden="1"/>
    </xf>
    <xf numFmtId="0" fontId="19" fillId="0" borderId="0" xfId="0" applyFont="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53" fillId="0" borderId="0" xfId="0" applyFont="1" applyAlignment="1" applyProtection="1">
      <alignment horizontal="left" vertical="center" wrapText="1"/>
      <protection hidden="1"/>
    </xf>
    <xf numFmtId="0" fontId="19" fillId="0" borderId="3"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29" fillId="0" borderId="0" xfId="0" applyFont="1" applyAlignment="1" applyProtection="1">
      <alignment vertical="center" wrapText="1"/>
      <protection hidden="1"/>
    </xf>
    <xf numFmtId="0" fontId="19" fillId="0" borderId="8" xfId="0" applyFont="1" applyBorder="1" applyAlignment="1">
      <alignment vertical="center" wrapText="1"/>
    </xf>
    <xf numFmtId="0" fontId="20" fillId="0" borderId="6" xfId="0" applyFont="1" applyBorder="1" applyAlignment="1" applyProtection="1">
      <alignment vertical="center" wrapText="1"/>
      <protection hidden="1"/>
    </xf>
    <xf numFmtId="0" fontId="20" fillId="0" borderId="2" xfId="0" applyFont="1" applyBorder="1" applyAlignment="1" applyProtection="1">
      <alignment vertical="center" wrapText="1"/>
      <protection hidden="1"/>
    </xf>
    <xf numFmtId="0" fontId="20" fillId="0" borderId="7" xfId="0" applyFont="1" applyBorder="1" applyAlignment="1" applyProtection="1">
      <alignment vertical="center" wrapText="1"/>
      <protection hidden="1"/>
    </xf>
    <xf numFmtId="0" fontId="20" fillId="0" borderId="7" xfId="0" applyFont="1" applyBorder="1" applyAlignment="1" applyProtection="1">
      <alignment vertical="top" wrapText="1"/>
      <protection hidden="1"/>
    </xf>
    <xf numFmtId="0" fontId="32" fillId="0" borderId="0" xfId="0" applyFont="1" applyAlignment="1" applyProtection="1">
      <alignment wrapText="1"/>
      <protection hidden="1"/>
    </xf>
    <xf numFmtId="0" fontId="25" fillId="0" borderId="0" xfId="0" applyFont="1" applyAlignment="1">
      <alignment horizontal="center" vertical="top" wrapText="1"/>
    </xf>
    <xf numFmtId="0" fontId="30" fillId="0" borderId="0" xfId="0" applyFont="1" applyAlignment="1">
      <alignment horizontal="center" wrapText="1"/>
    </xf>
    <xf numFmtId="0" fontId="35" fillId="0" borderId="0" xfId="0" applyFont="1" applyAlignment="1">
      <alignment vertical="top"/>
    </xf>
    <xf numFmtId="0" fontId="21" fillId="0" borderId="0" xfId="0" applyFont="1" applyAlignment="1">
      <alignment horizontal="left" vertical="top" wrapText="1"/>
    </xf>
    <xf numFmtId="0" fontId="19" fillId="0" borderId="0" xfId="0" applyFont="1" applyAlignment="1" applyProtection="1">
      <alignment horizontal="center" vertical="center" wrapText="1"/>
      <protection hidden="1"/>
    </xf>
    <xf numFmtId="0" fontId="0" fillId="0" borderId="0" xfId="0"/>
    <xf numFmtId="0" fontId="20" fillId="0" borderId="8" xfId="0" applyFont="1" applyBorder="1" applyAlignment="1">
      <alignment horizontal="left" vertical="top" wrapText="1"/>
    </xf>
    <xf numFmtId="0" fontId="25" fillId="0" borderId="2" xfId="0" applyFont="1" applyBorder="1" applyAlignment="1">
      <alignment horizontal="left" vertical="center"/>
    </xf>
    <xf numFmtId="0" fontId="25" fillId="0" borderId="2" xfId="0" applyFont="1" applyBorder="1" applyAlignment="1">
      <alignment horizontal="left" vertical="center" wrapText="1"/>
    </xf>
    <xf numFmtId="0" fontId="20" fillId="0" borderId="6" xfId="0" applyFont="1" applyBorder="1" applyAlignment="1">
      <alignment horizontal="left" vertical="top"/>
    </xf>
    <xf numFmtId="0" fontId="20" fillId="0" borderId="2" xfId="0" applyFont="1" applyBorder="1" applyAlignment="1">
      <alignment horizontal="left" vertical="top"/>
    </xf>
    <xf numFmtId="0" fontId="73" fillId="0" borderId="0" xfId="0" applyFont="1" applyProtection="1">
      <protection locked="0" hidden="1"/>
    </xf>
    <xf numFmtId="0" fontId="73" fillId="0" borderId="0" xfId="0" applyFont="1" applyProtection="1">
      <protection locked="0"/>
    </xf>
    <xf numFmtId="0" fontId="73" fillId="0" borderId="0" xfId="0" applyFont="1" applyAlignment="1" applyProtection="1">
      <alignment horizontal="center" vertical="center"/>
      <protection locked="0" hidden="1"/>
    </xf>
    <xf numFmtId="0" fontId="73" fillId="0" borderId="0" xfId="0" applyFont="1" applyAlignment="1" applyProtection="1">
      <alignment horizontal="center" vertical="center"/>
      <protection locked="0"/>
    </xf>
    <xf numFmtId="0" fontId="73" fillId="0" borderId="0" xfId="0" applyFont="1" applyAlignment="1" applyProtection="1">
      <alignment vertical="center"/>
      <protection locked="0"/>
    </xf>
    <xf numFmtId="0" fontId="74" fillId="0" borderId="0" xfId="0" applyFont="1" applyAlignment="1" applyProtection="1">
      <alignment vertical="top"/>
      <protection locked="0"/>
    </xf>
    <xf numFmtId="0" fontId="75" fillId="0" borderId="0" xfId="0" applyFont="1" applyAlignment="1" applyProtection="1">
      <alignment vertical="top"/>
      <protection locked="0"/>
    </xf>
    <xf numFmtId="0" fontId="75" fillId="0" borderId="0" xfId="0" applyFont="1" applyAlignment="1" applyProtection="1">
      <alignment vertical="center"/>
      <protection locked="0"/>
    </xf>
    <xf numFmtId="0" fontId="73" fillId="0" borderId="0" xfId="0" applyFont="1" applyProtection="1">
      <protection hidden="1"/>
    </xf>
    <xf numFmtId="0" fontId="73" fillId="0" borderId="0" xfId="0" applyFont="1"/>
    <xf numFmtId="0" fontId="19" fillId="0" borderId="16" xfId="0" applyFont="1" applyBorder="1" applyAlignment="1">
      <alignment horizontal="left" vertical="center" wrapText="1"/>
    </xf>
    <xf numFmtId="0" fontId="19" fillId="0" borderId="18" xfId="0" applyFont="1" applyBorder="1" applyAlignment="1">
      <alignment horizontal="left" vertical="center"/>
    </xf>
    <xf numFmtId="0" fontId="19" fillId="0" borderId="18" xfId="0" applyFont="1" applyBorder="1" applyAlignment="1">
      <alignment horizontal="left" vertical="center" wrapText="1"/>
    </xf>
    <xf numFmtId="0" fontId="19" fillId="0" borderId="18" xfId="0" applyFont="1" applyBorder="1" applyAlignment="1">
      <alignment vertical="center" wrapText="1"/>
    </xf>
    <xf numFmtId="0" fontId="19" fillId="0" borderId="17" xfId="0" applyFont="1" applyBorder="1" applyAlignment="1">
      <alignment vertical="top" wrapText="1"/>
    </xf>
    <xf numFmtId="0" fontId="19" fillId="0" borderId="0" xfId="0" applyFont="1" applyBorder="1" applyAlignment="1">
      <alignment horizontal="right" vertical="center"/>
    </xf>
    <xf numFmtId="3" fontId="27" fillId="0" borderId="0" xfId="0" applyNumberFormat="1" applyFont="1" applyAlignment="1" applyProtection="1">
      <alignment horizontal="center" vertical="center"/>
      <protection hidden="1"/>
    </xf>
    <xf numFmtId="0" fontId="73" fillId="0" borderId="0" xfId="0" applyFont="1" applyAlignment="1" applyProtection="1">
      <alignment horizontal="center"/>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center"/>
      <protection locked="0"/>
    </xf>
    <xf numFmtId="0" fontId="73" fillId="0" borderId="131" xfId="0" applyFont="1" applyBorder="1" applyAlignment="1" applyProtection="1">
      <alignment horizontal="center"/>
      <protection locked="0"/>
    </xf>
    <xf numFmtId="0" fontId="20" fillId="0" borderId="12" xfId="0" applyFont="1" applyBorder="1" applyAlignment="1">
      <alignment horizontal="left" vertical="center"/>
    </xf>
    <xf numFmtId="0" fontId="20" fillId="0" borderId="8" xfId="0" applyFont="1" applyBorder="1" applyAlignment="1">
      <alignment vertical="center" wrapText="1"/>
    </xf>
    <xf numFmtId="0" fontId="20" fillId="0" borderId="12" xfId="0" applyFont="1" applyBorder="1" applyAlignment="1">
      <alignment vertical="center" wrapText="1"/>
    </xf>
    <xf numFmtId="49" fontId="45" fillId="0" borderId="0" xfId="0" applyNumberFormat="1" applyFont="1" applyAlignment="1">
      <alignment horizontal="center" vertical="center"/>
    </xf>
    <xf numFmtId="0" fontId="45" fillId="0" borderId="0" xfId="0" applyFont="1" applyAlignment="1">
      <alignment vertical="center"/>
    </xf>
    <xf numFmtId="0" fontId="73" fillId="0" borderId="0" xfId="0" applyFont="1" applyAlignment="1" applyProtection="1">
      <alignment vertical="center" wrapText="1"/>
      <protection locked="0"/>
    </xf>
    <xf numFmtId="0" fontId="73" fillId="0" borderId="0" xfId="0" applyFont="1" applyAlignment="1" applyProtection="1">
      <alignment vertical="top"/>
      <protection locked="0"/>
    </xf>
    <xf numFmtId="14" fontId="73" fillId="0" borderId="0" xfId="0" applyNumberFormat="1" applyFont="1" applyAlignment="1" applyProtection="1">
      <alignment vertical="center"/>
      <protection locked="0"/>
    </xf>
    <xf numFmtId="0" fontId="78" fillId="0" borderId="0" xfId="0" applyFont="1" applyAlignment="1" applyProtection="1">
      <alignment horizontal="right" wrapText="1"/>
      <protection locked="0"/>
    </xf>
    <xf numFmtId="14" fontId="73" fillId="0" borderId="0" xfId="0" applyNumberFormat="1" applyFont="1" applyProtection="1">
      <protection locked="0"/>
    </xf>
    <xf numFmtId="0" fontId="73" fillId="0" borderId="0" xfId="0" applyFont="1" applyAlignment="1" applyProtection="1">
      <alignment horizontal="right"/>
      <protection locked="0"/>
    </xf>
    <xf numFmtId="0" fontId="73" fillId="0" borderId="0" xfId="0" applyFont="1" applyAlignment="1" applyProtection="1">
      <alignment vertical="center"/>
      <protection locked="0" hidden="1"/>
    </xf>
    <xf numFmtId="0" fontId="19" fillId="0" borderId="0" xfId="0" applyFont="1" applyFill="1"/>
    <xf numFmtId="0" fontId="21" fillId="0" borderId="0" xfId="0" applyFont="1" applyFill="1"/>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38" fontId="20" fillId="0" borderId="0" xfId="6" applyFont="1" applyFill="1" applyBorder="1" applyAlignment="1"/>
    <xf numFmtId="0" fontId="20" fillId="0" borderId="0" xfId="0" applyFont="1" applyFill="1"/>
    <xf numFmtId="0" fontId="27" fillId="0" borderId="0" xfId="0" applyFont="1" applyFill="1"/>
    <xf numFmtId="0" fontId="19" fillId="0" borderId="2" xfId="0" applyFont="1" applyFill="1" applyBorder="1" applyAlignment="1">
      <alignment horizontal="right"/>
    </xf>
    <xf numFmtId="0" fontId="19" fillId="0" borderId="2" xfId="0" applyFont="1" applyFill="1" applyBorder="1"/>
    <xf numFmtId="0" fontId="25" fillId="0" borderId="0" xfId="0" applyFont="1" applyFill="1" applyAlignment="1">
      <alignment vertical="top"/>
    </xf>
    <xf numFmtId="0" fontId="19" fillId="0" borderId="0" xfId="0" applyFont="1" applyFill="1" applyAlignment="1">
      <alignment horizontal="left"/>
    </xf>
    <xf numFmtId="0" fontId="19" fillId="0" borderId="0" xfId="0" applyFont="1" applyFill="1" applyBorder="1" applyAlignment="1">
      <alignment vertical="center"/>
    </xf>
    <xf numFmtId="0" fontId="78" fillId="0" borderId="0" xfId="0" applyFont="1" applyProtection="1">
      <protection locked="0"/>
    </xf>
    <xf numFmtId="0" fontId="78" fillId="0" borderId="0" xfId="0" applyFont="1" applyProtection="1">
      <protection locked="0" hidden="1"/>
    </xf>
    <xf numFmtId="0" fontId="78" fillId="0" borderId="0" xfId="0" applyFont="1" applyAlignment="1" applyProtection="1">
      <alignment vertical="center"/>
      <protection locked="0"/>
    </xf>
    <xf numFmtId="0" fontId="78" fillId="0" borderId="0" xfId="0" applyFont="1" applyAlignment="1" applyProtection="1">
      <alignment vertical="center"/>
      <protection locked="0" hidden="1"/>
    </xf>
    <xf numFmtId="0" fontId="79" fillId="0" borderId="0" xfId="0" applyFont="1" applyAlignment="1" applyProtection="1">
      <alignment vertical="center"/>
      <protection locked="0"/>
    </xf>
    <xf numFmtId="0" fontId="79" fillId="0" borderId="0" xfId="0" applyFont="1" applyAlignment="1" applyProtection="1">
      <alignment vertical="center"/>
      <protection locked="0" hidden="1"/>
    </xf>
    <xf numFmtId="0" fontId="78" fillId="0" borderId="0" xfId="0" applyFont="1" applyAlignment="1" applyProtection="1">
      <alignment horizontal="center" vertical="center"/>
      <protection locked="0"/>
    </xf>
    <xf numFmtId="0" fontId="78" fillId="0" borderId="0" xfId="0" applyFont="1" applyAlignment="1" applyProtection="1">
      <alignment horizontal="center" vertical="center"/>
      <protection locked="0" hidden="1"/>
    </xf>
    <xf numFmtId="0" fontId="80" fillId="0" borderId="0" xfId="0" applyFont="1" applyAlignment="1">
      <alignment horizontal="left" vertical="center"/>
    </xf>
    <xf numFmtId="0" fontId="19" fillId="0" borderId="2" xfId="0" applyFont="1" applyBorder="1" applyAlignment="1">
      <alignment vertical="center"/>
    </xf>
    <xf numFmtId="0" fontId="19"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8" fillId="0" borderId="0" xfId="0" applyFont="1" applyAlignment="1">
      <alignment horizontal="center" vertical="center"/>
    </xf>
    <xf numFmtId="0" fontId="20" fillId="0" borderId="0" xfId="0" applyFont="1" applyAlignment="1">
      <alignment horizontal="left" vertical="center"/>
    </xf>
    <xf numFmtId="0" fontId="20" fillId="0" borderId="0" xfId="0" applyFont="1"/>
    <xf numFmtId="0" fontId="18" fillId="0" borderId="0" xfId="0" applyFont="1"/>
    <xf numFmtId="0" fontId="19" fillId="0" borderId="34" xfId="0" applyFont="1" applyBorder="1" applyAlignment="1" applyProtection="1">
      <alignment horizontal="right" vertical="center"/>
      <protection locked="0"/>
    </xf>
    <xf numFmtId="0" fontId="19" fillId="0" borderId="31" xfId="0" applyFont="1" applyBorder="1" applyAlignment="1">
      <alignment horizontal="center" vertical="center"/>
    </xf>
    <xf numFmtId="0" fontId="19" fillId="0" borderId="31" xfId="0" applyFont="1" applyBorder="1" applyAlignment="1" applyProtection="1">
      <alignment horizontal="center" vertical="center"/>
      <protection locked="0"/>
    </xf>
    <xf numFmtId="0" fontId="18" fillId="0" borderId="35" xfId="0" applyFont="1" applyBorder="1" applyAlignment="1">
      <alignment horizontal="center" vertical="center"/>
    </xf>
    <xf numFmtId="0" fontId="19" fillId="0" borderId="0" xfId="0" applyFont="1" applyBorder="1" applyAlignment="1">
      <alignment horizontal="left" vertical="center"/>
    </xf>
    <xf numFmtId="0" fontId="18" fillId="0" borderId="0" xfId="0" applyFont="1" applyAlignment="1">
      <alignment horizontal="center" vertical="center"/>
    </xf>
    <xf numFmtId="0" fontId="20" fillId="0" borderId="2" xfId="0" applyFont="1" applyBorder="1" applyAlignment="1">
      <alignment horizontal="center" vertical="center" wrapText="1"/>
    </xf>
    <xf numFmtId="0" fontId="73" fillId="0" borderId="0" xfId="0" applyFont="1" applyBorder="1" applyAlignment="1" applyProtection="1">
      <alignment vertical="center"/>
      <protection locked="0"/>
    </xf>
    <xf numFmtId="14" fontId="73" fillId="0" borderId="0" xfId="0" applyNumberFormat="1" applyFont="1" applyBorder="1" applyAlignment="1" applyProtection="1">
      <alignment vertical="center"/>
      <protection locked="0"/>
    </xf>
    <xf numFmtId="0" fontId="26" fillId="0" borderId="0" xfId="0" applyFont="1" applyAlignment="1">
      <alignment horizontal="right" vertical="top"/>
    </xf>
    <xf numFmtId="0" fontId="19" fillId="0" borderId="2" xfId="0" applyFont="1" applyBorder="1" applyAlignment="1">
      <alignment vertical="center"/>
    </xf>
    <xf numFmtId="0" fontId="19" fillId="0" borderId="0" xfId="0" applyFont="1"/>
    <xf numFmtId="0" fontId="20" fillId="0" borderId="0" xfId="0" applyFont="1" applyAlignment="1">
      <alignment vertical="top" wrapText="1"/>
    </xf>
    <xf numFmtId="0" fontId="20" fillId="0" borderId="0" xfId="0" applyFont="1"/>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center"/>
    </xf>
    <xf numFmtId="0" fontId="18" fillId="0" borderId="0" xfId="11" applyFont="1">
      <alignment vertical="center"/>
    </xf>
    <xf numFmtId="0" fontId="18" fillId="0" borderId="0" xfId="11" applyFont="1" applyAlignment="1">
      <alignment horizontal="center" vertical="center"/>
    </xf>
    <xf numFmtId="0" fontId="44" fillId="0" borderId="0" xfId="11" applyFont="1" applyProtection="1">
      <alignment vertical="center"/>
      <protection hidden="1"/>
    </xf>
    <xf numFmtId="0" fontId="44" fillId="0" borderId="0" xfId="11" applyFont="1">
      <alignment vertical="center"/>
    </xf>
    <xf numFmtId="0" fontId="2" fillId="0" borderId="0" xfId="11">
      <alignment vertical="center"/>
    </xf>
    <xf numFmtId="0" fontId="44" fillId="0" borderId="0" xfId="11" applyFont="1" applyAlignment="1" applyProtection="1">
      <protection hidden="1"/>
    </xf>
    <xf numFmtId="0" fontId="44" fillId="0" borderId="0" xfId="11" applyFont="1" applyAlignment="1"/>
    <xf numFmtId="0" fontId="2" fillId="0" borderId="0" xfId="11" applyAlignment="1"/>
    <xf numFmtId="0" fontId="45" fillId="0" borderId="0" xfId="11" applyFont="1" applyAlignment="1"/>
    <xf numFmtId="0" fontId="45" fillId="0" borderId="0" xfId="11" applyFont="1" applyAlignment="1">
      <alignment vertical="top"/>
    </xf>
    <xf numFmtId="0" fontId="18" fillId="0" borderId="0" xfId="11" applyFont="1" applyAlignment="1"/>
    <xf numFmtId="0" fontId="19" fillId="0" borderId="0" xfId="11" applyFont="1" applyAlignment="1">
      <alignment wrapText="1"/>
    </xf>
    <xf numFmtId="0" fontId="26" fillId="0" borderId="0" xfId="11" applyFont="1" applyAlignment="1">
      <alignment vertical="top"/>
    </xf>
    <xf numFmtId="0" fontId="46" fillId="0" borderId="67" xfId="11" applyFont="1" applyBorder="1" applyAlignment="1">
      <alignment horizontal="center" vertical="center"/>
    </xf>
    <xf numFmtId="0" fontId="47" fillId="0" borderId="8" xfId="11" applyFont="1" applyBorder="1" applyAlignment="1" applyProtection="1">
      <protection hidden="1"/>
    </xf>
    <xf numFmtId="0" fontId="48" fillId="0" borderId="8" xfId="11" applyFont="1" applyBorder="1" applyAlignment="1" applyProtection="1">
      <alignment vertical="center" wrapText="1"/>
      <protection hidden="1"/>
    </xf>
    <xf numFmtId="0" fontId="18" fillId="0" borderId="2" xfId="11" applyFont="1" applyBorder="1">
      <alignment vertical="center"/>
    </xf>
    <xf numFmtId="0" fontId="18" fillId="0" borderId="2" xfId="11" applyFont="1" applyBorder="1" applyProtection="1">
      <alignment vertical="center"/>
      <protection locked="0"/>
    </xf>
    <xf numFmtId="0" fontId="18" fillId="0" borderId="2" xfId="11" applyFont="1" applyBorder="1" applyAlignment="1">
      <alignment horizontal="left" vertical="center"/>
    </xf>
    <xf numFmtId="0" fontId="18" fillId="0" borderId="1" xfId="11" applyFont="1" applyBorder="1" applyAlignment="1">
      <alignment horizontal="center" vertical="center"/>
    </xf>
    <xf numFmtId="0" fontId="44" fillId="0" borderId="0" xfId="11" applyFont="1" applyAlignment="1" applyProtection="1">
      <alignment horizontal="center" vertical="center"/>
      <protection hidden="1"/>
    </xf>
    <xf numFmtId="176" fontId="44" fillId="0" borderId="0" xfId="11" applyNumberFormat="1" applyFont="1">
      <alignment vertical="center"/>
    </xf>
    <xf numFmtId="0" fontId="2" fillId="0" borderId="0" xfId="11" applyAlignment="1" applyProtection="1">
      <alignment horizontal="center" vertical="center"/>
      <protection hidden="1"/>
    </xf>
    <xf numFmtId="0" fontId="2" fillId="0" borderId="0" xfId="11" applyProtection="1">
      <alignment vertical="center"/>
      <protection hidden="1"/>
    </xf>
    <xf numFmtId="0" fontId="18" fillId="0" borderId="79" xfId="11" applyFont="1" applyBorder="1" applyAlignment="1">
      <alignment horizontal="center" vertical="center"/>
    </xf>
    <xf numFmtId="0" fontId="18" fillId="5" borderId="11" xfId="11" applyFont="1" applyFill="1" applyBorder="1">
      <alignment vertical="center"/>
    </xf>
    <xf numFmtId="0" fontId="45" fillId="5" borderId="0" xfId="11" applyFont="1" applyFill="1">
      <alignment vertical="center"/>
    </xf>
    <xf numFmtId="0" fontId="45" fillId="5" borderId="0" xfId="11" applyFont="1" applyFill="1" applyAlignment="1"/>
    <xf numFmtId="0" fontId="18" fillId="5" borderId="0" xfId="11" applyFont="1" applyFill="1" applyAlignment="1"/>
    <xf numFmtId="0" fontId="49" fillId="5" borderId="0" xfId="11" applyFont="1" applyFill="1">
      <alignment vertical="center"/>
    </xf>
    <xf numFmtId="0" fontId="2" fillId="0" borderId="0" xfId="11" applyAlignment="1" applyProtection="1">
      <protection hidden="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lignment vertical="center"/>
    </xf>
    <xf numFmtId="0" fontId="45" fillId="0" borderId="0" xfId="11" applyFont="1" applyAlignment="1">
      <alignment vertical="center"/>
    </xf>
    <xf numFmtId="0" fontId="18" fillId="0" borderId="0" xfId="11" applyFont="1" applyAlignment="1">
      <alignment vertical="center"/>
    </xf>
    <xf numFmtId="0" fontId="44" fillId="0" borderId="0" xfId="11" applyFont="1" applyAlignment="1" applyProtection="1">
      <alignment vertical="center"/>
      <protection hidden="1"/>
    </xf>
    <xf numFmtId="0" fontId="44" fillId="0" borderId="0" xfId="11" applyFont="1" applyAlignment="1">
      <alignment vertical="center"/>
    </xf>
    <xf numFmtId="0" fontId="2" fillId="0" borderId="0" xfId="11" applyAlignment="1">
      <alignment vertical="center"/>
    </xf>
    <xf numFmtId="0" fontId="83" fillId="0" borderId="0" xfId="11" applyFont="1">
      <alignment vertical="center"/>
    </xf>
    <xf numFmtId="0" fontId="84" fillId="0" borderId="0" xfId="11" applyFont="1">
      <alignment vertical="center"/>
    </xf>
    <xf numFmtId="0" fontId="85" fillId="0" borderId="0" xfId="11" applyFont="1">
      <alignment vertical="center"/>
    </xf>
    <xf numFmtId="0" fontId="86" fillId="0" borderId="0" xfId="11" applyFont="1" applyProtection="1">
      <alignment vertical="center"/>
      <protection hidden="1"/>
    </xf>
    <xf numFmtId="0" fontId="86" fillId="0" borderId="0" xfId="11" applyFont="1" applyAlignment="1" applyProtection="1">
      <protection hidden="1"/>
    </xf>
    <xf numFmtId="0" fontId="86" fillId="0" borderId="0" xfId="11" applyFont="1" applyAlignment="1"/>
    <xf numFmtId="0" fontId="82" fillId="0" borderId="0" xfId="11" applyFont="1" applyAlignment="1"/>
    <xf numFmtId="0" fontId="29" fillId="0" borderId="0" xfId="0" applyFont="1"/>
    <xf numFmtId="0" fontId="87" fillId="0" borderId="0" xfId="0" applyFont="1" applyProtection="1">
      <protection locked="0"/>
    </xf>
    <xf numFmtId="0" fontId="29" fillId="0" borderId="0" xfId="0" applyFont="1" applyAlignment="1">
      <alignment horizontal="right" vertical="center"/>
    </xf>
    <xf numFmtId="0" fontId="56" fillId="0" borderId="0" xfId="0" applyFont="1" applyProtection="1">
      <protection hidden="1"/>
    </xf>
    <xf numFmtId="0" fontId="29" fillId="0" borderId="0" xfId="0" applyFont="1" applyProtection="1">
      <protection locked="0"/>
    </xf>
    <xf numFmtId="0" fontId="85" fillId="0" borderId="0" xfId="0" applyFont="1" applyAlignment="1">
      <alignment horizontal="center" vertical="center"/>
    </xf>
    <xf numFmtId="0" fontId="85" fillId="0" borderId="0" xfId="0" applyFont="1"/>
    <xf numFmtId="0" fontId="87" fillId="0" borderId="0" xfId="0" applyFont="1" applyAlignment="1" applyProtection="1">
      <alignment vertical="center"/>
      <protection locked="0"/>
    </xf>
    <xf numFmtId="0" fontId="85" fillId="0" borderId="0" xfId="0" applyFont="1" applyAlignment="1">
      <alignment vertical="center"/>
    </xf>
    <xf numFmtId="0" fontId="29" fillId="0" borderId="0" xfId="0" applyFont="1" applyAlignment="1" applyProtection="1">
      <alignment vertical="center"/>
      <protection hidden="1"/>
    </xf>
    <xf numFmtId="0" fontId="87" fillId="0" borderId="0" xfId="0" applyFont="1" applyAlignment="1" applyProtection="1">
      <alignment vertical="center"/>
      <protection locked="0" hidden="1"/>
    </xf>
    <xf numFmtId="0" fontId="32" fillId="0" borderId="0" xfId="0" applyFont="1" applyAlignment="1" applyProtection="1">
      <alignment vertical="center" wrapText="1"/>
      <protection hidden="1"/>
    </xf>
    <xf numFmtId="0" fontId="19" fillId="0" borderId="4" xfId="0" applyFont="1" applyBorder="1" applyAlignment="1">
      <alignment vertical="center"/>
    </xf>
    <xf numFmtId="0" fontId="89" fillId="0" borderId="0" xfId="0" applyFont="1"/>
    <xf numFmtId="0" fontId="89" fillId="0" borderId="0" xfId="0" applyFont="1" applyProtection="1">
      <protection locked="0"/>
    </xf>
    <xf numFmtId="0" fontId="89" fillId="7" borderId="0" xfId="0" applyFont="1" applyFill="1"/>
    <xf numFmtId="0" fontId="89" fillId="7" borderId="0" xfId="0" applyFont="1" applyFill="1" applyProtection="1">
      <protection locked="0"/>
    </xf>
    <xf numFmtId="0" fontId="20" fillId="7" borderId="0" xfId="0" applyFont="1" applyFill="1" applyAlignment="1">
      <alignment horizontal="left" vertical="top" wrapText="1"/>
    </xf>
    <xf numFmtId="0" fontId="35" fillId="0" borderId="0" xfId="0" applyFont="1" applyAlignment="1">
      <alignment horizontal="left" vertical="center"/>
    </xf>
    <xf numFmtId="0" fontId="35" fillId="0" borderId="2" xfId="0" applyFont="1" applyBorder="1" applyAlignment="1">
      <alignment vertical="center"/>
    </xf>
    <xf numFmtId="0" fontId="35" fillId="0" borderId="0" xfId="0" applyFont="1" applyAlignment="1">
      <alignment vertical="center"/>
    </xf>
    <xf numFmtId="0" fontId="20" fillId="0" borderId="3"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5" xfId="0" applyFont="1" applyBorder="1" applyAlignment="1">
      <alignment horizontal="left" vertical="center" wrapText="1" shrinkToFit="1"/>
    </xf>
    <xf numFmtId="49" fontId="29" fillId="0" borderId="0" xfId="0" applyNumberFormat="1" applyFont="1" applyAlignment="1">
      <alignment horizontal="center"/>
    </xf>
    <xf numFmtId="49" fontId="29" fillId="0" borderId="0" xfId="0" applyNumberFormat="1" applyFont="1" applyAlignment="1">
      <alignment horizontal="center" vertical="center"/>
    </xf>
    <xf numFmtId="49" fontId="45" fillId="0" borderId="132" xfId="0" applyNumberFormat="1" applyFont="1" applyBorder="1" applyAlignment="1">
      <alignment horizontal="center" vertical="center"/>
    </xf>
    <xf numFmtId="0" fontId="45" fillId="0" borderId="133" xfId="0" applyFont="1" applyBorder="1" applyAlignment="1">
      <alignment vertical="center"/>
    </xf>
    <xf numFmtId="0" fontId="18" fillId="0" borderId="133" xfId="0" applyFont="1" applyBorder="1" applyAlignment="1">
      <alignment vertical="center"/>
    </xf>
    <xf numFmtId="0" fontId="18" fillId="0" borderId="133" xfId="0" applyFont="1" applyBorder="1"/>
    <xf numFmtId="0" fontId="19" fillId="0" borderId="133" xfId="0" applyFont="1" applyBorder="1"/>
    <xf numFmtId="0" fontId="19" fillId="0" borderId="134" xfId="0" applyFont="1" applyBorder="1"/>
    <xf numFmtId="0" fontId="18" fillId="0" borderId="135" xfId="0" applyFont="1" applyBorder="1" applyAlignment="1">
      <alignment horizontal="left" vertical="center"/>
    </xf>
    <xf numFmtId="0" fontId="91" fillId="0" borderId="0" xfId="0" applyFont="1"/>
    <xf numFmtId="0" fontId="92" fillId="0" borderId="0" xfId="0" applyFont="1"/>
    <xf numFmtId="0" fontId="93" fillId="0" borderId="0" xfId="0" applyFont="1"/>
    <xf numFmtId="0" fontId="94" fillId="0" borderId="0" xfId="0" applyFont="1"/>
    <xf numFmtId="0" fontId="19" fillId="0" borderId="136" xfId="0" applyFont="1" applyBorder="1"/>
    <xf numFmtId="0" fontId="18" fillId="0" borderId="135" xfId="0" applyFont="1" applyBorder="1" applyAlignment="1">
      <alignment vertical="center"/>
    </xf>
    <xf numFmtId="0" fontId="18" fillId="0" borderId="135" xfId="0" applyFont="1" applyBorder="1"/>
    <xf numFmtId="0" fontId="18" fillId="0" borderId="137" xfId="0" applyFont="1" applyBorder="1"/>
    <xf numFmtId="0" fontId="18" fillId="0" borderId="96" xfId="0" applyFont="1" applyBorder="1"/>
    <xf numFmtId="0" fontId="19" fillId="0" borderId="138" xfId="0" applyFont="1" applyBorder="1"/>
    <xf numFmtId="0" fontId="25" fillId="0" borderId="0" xfId="0" applyFont="1" applyAlignment="1">
      <alignment horizontal="right" vertical="top"/>
    </xf>
    <xf numFmtId="0" fontId="35" fillId="0" borderId="0" xfId="0" applyFont="1" applyAlignment="1">
      <alignment horizontal="right" vertical="top"/>
    </xf>
    <xf numFmtId="0" fontId="25" fillId="0" borderId="0" xfId="0" applyFont="1" applyFill="1" applyAlignment="1">
      <alignment horizontal="right" vertical="top"/>
    </xf>
    <xf numFmtId="0" fontId="95" fillId="0" borderId="0" xfId="0" applyFont="1" applyAlignment="1">
      <alignment horizontal="right" vertical="top"/>
    </xf>
    <xf numFmtId="0" fontId="49" fillId="0" borderId="0" xfId="0" applyFont="1" applyAlignment="1">
      <alignment horizontal="right" vertical="top"/>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21" fillId="0" borderId="0" xfId="0" applyFont="1" applyFill="1" applyAlignment="1">
      <alignment vertical="top" wrapText="1"/>
    </xf>
    <xf numFmtId="0" fontId="21" fillId="0" borderId="0" xfId="0" applyFont="1" applyFill="1" applyAlignment="1">
      <alignment horizontal="left" vertical="top" wrapText="1"/>
    </xf>
    <xf numFmtId="0" fontId="19" fillId="0" borderId="10" xfId="0" applyFont="1" applyFill="1" applyBorder="1" applyAlignment="1">
      <alignment vertical="center"/>
    </xf>
    <xf numFmtId="0" fontId="19" fillId="0" borderId="0" xfId="0" applyFont="1" applyAlignment="1">
      <alignment horizontal="center" vertical="center"/>
    </xf>
    <xf numFmtId="0" fontId="19" fillId="0" borderId="0" xfId="0" applyFont="1" applyAlignment="1">
      <alignment vertical="top"/>
    </xf>
    <xf numFmtId="0" fontId="19" fillId="0" borderId="14" xfId="0" applyFont="1" applyBorder="1" applyAlignment="1">
      <alignment horizontal="center" vertical="center"/>
    </xf>
    <xf numFmtId="49" fontId="99" fillId="0" borderId="0" xfId="11" applyNumberFormat="1" applyFont="1" applyAlignment="1">
      <alignment horizontal="center" vertical="center"/>
    </xf>
    <xf numFmtId="0" fontId="37" fillId="0" borderId="111" xfId="0" applyFont="1" applyBorder="1" applyAlignment="1">
      <alignment vertical="center"/>
    </xf>
    <xf numFmtId="0" fontId="38" fillId="0" borderId="0" xfId="0" applyFont="1" applyAlignment="1">
      <alignment horizontal="left" vertical="center" wrapText="1"/>
    </xf>
    <xf numFmtId="0" fontId="37" fillId="0" borderId="40" xfId="0" applyFont="1" applyBorder="1" applyAlignment="1">
      <alignment horizontal="left" vertical="center" wrapText="1"/>
    </xf>
    <xf numFmtId="0" fontId="38" fillId="0" borderId="12" xfId="0" applyFont="1" applyBorder="1" applyAlignment="1">
      <alignment horizontal="lef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Border="1" applyAlignment="1">
      <alignment vertical="center"/>
    </xf>
    <xf numFmtId="0" fontId="38" fillId="0" borderId="0" xfId="0" applyFont="1" applyBorder="1" applyAlignment="1">
      <alignment vertical="center"/>
    </xf>
    <xf numFmtId="0" fontId="62" fillId="0" borderId="61" xfId="0" applyFont="1" applyBorder="1" applyAlignment="1">
      <alignment vertical="center" wrapText="1"/>
    </xf>
    <xf numFmtId="0" fontId="62" fillId="0" borderId="115" xfId="0" applyFont="1" applyBorder="1" applyAlignment="1">
      <alignment vertical="center" wrapText="1"/>
    </xf>
    <xf numFmtId="0" fontId="37" fillId="0" borderId="101" xfId="0" applyFont="1" applyBorder="1" applyAlignment="1">
      <alignment vertical="center"/>
    </xf>
    <xf numFmtId="0" fontId="37" fillId="0" borderId="56" xfId="0" applyFont="1" applyBorder="1" applyAlignment="1" applyProtection="1">
      <alignment vertical="center"/>
      <protection locked="0"/>
    </xf>
    <xf numFmtId="0" fontId="37" fillId="0" borderId="148" xfId="0" applyFont="1" applyBorder="1" applyAlignment="1">
      <alignment vertical="center"/>
    </xf>
    <xf numFmtId="0" fontId="37" fillId="0" borderId="149" xfId="0" applyFont="1" applyBorder="1" applyAlignment="1">
      <alignment horizontal="center" vertical="center"/>
    </xf>
    <xf numFmtId="0" fontId="37" fillId="0" borderId="148" xfId="0" applyFont="1" applyBorder="1" applyAlignment="1">
      <alignment horizontal="center" vertical="center"/>
    </xf>
    <xf numFmtId="0" fontId="38" fillId="0" borderId="110" xfId="0" applyFont="1" applyBorder="1" applyAlignment="1">
      <alignment vertical="center"/>
    </xf>
    <xf numFmtId="0" fontId="38" fillId="0" borderId="61" xfId="0" applyFont="1" applyBorder="1" applyAlignment="1">
      <alignment vertical="center"/>
    </xf>
    <xf numFmtId="0" fontId="38" fillId="0" borderId="60" xfId="0" applyFont="1" applyBorder="1" applyAlignment="1">
      <alignment vertical="center"/>
    </xf>
    <xf numFmtId="0" fontId="38" fillId="0" borderId="0" xfId="0" applyFont="1" applyBorder="1" applyAlignment="1" applyProtection="1">
      <alignment horizontal="center" vertical="center"/>
      <protection locked="0"/>
    </xf>
    <xf numFmtId="0" fontId="37" fillId="0" borderId="0" xfId="0" applyFont="1" applyBorder="1"/>
    <xf numFmtId="0" fontId="37" fillId="0" borderId="75" xfId="0" applyFont="1" applyBorder="1"/>
    <xf numFmtId="0" fontId="37" fillId="0" borderId="31" xfId="0" applyFont="1" applyBorder="1"/>
    <xf numFmtId="0" fontId="37" fillId="0" borderId="30" xfId="0" applyFont="1" applyBorder="1"/>
    <xf numFmtId="0" fontId="37" fillId="0" borderId="111" xfId="0" applyFont="1" applyBorder="1"/>
    <xf numFmtId="0" fontId="37" fillId="0" borderId="34" xfId="0" applyFont="1" applyBorder="1"/>
    <xf numFmtId="0" fontId="37" fillId="0" borderId="149" xfId="0" applyFont="1" applyBorder="1" applyAlignment="1">
      <alignment vertical="center"/>
    </xf>
    <xf numFmtId="0" fontId="68" fillId="0" borderId="0" xfId="0" applyFont="1" applyAlignment="1">
      <alignment vertical="center"/>
    </xf>
    <xf numFmtId="0" fontId="68" fillId="0" borderId="0" xfId="0" applyFont="1" applyAlignment="1">
      <alignment horizontal="right"/>
    </xf>
    <xf numFmtId="0" fontId="105" fillId="0" borderId="0" xfId="0" applyFont="1" applyAlignment="1">
      <alignment vertical="center"/>
    </xf>
    <xf numFmtId="0" fontId="111" fillId="0" borderId="0" xfId="0" applyFont="1" applyAlignment="1">
      <alignment vertical="center"/>
    </xf>
    <xf numFmtId="0" fontId="19"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vertical="top"/>
    </xf>
    <xf numFmtId="0" fontId="20" fillId="0" borderId="0" xfId="0" applyFont="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top" wrapText="1"/>
    </xf>
    <xf numFmtId="0" fontId="20" fillId="0" borderId="0" xfId="0" applyFont="1"/>
    <xf numFmtId="0" fontId="20" fillId="0" borderId="0" xfId="0" applyFont="1" applyAlignment="1">
      <alignment vertical="top"/>
    </xf>
    <xf numFmtId="49" fontId="96" fillId="0" borderId="0" xfId="0" applyNumberFormat="1" applyFont="1" applyAlignment="1">
      <alignment horizontal="center"/>
    </xf>
    <xf numFmtId="0" fontId="96" fillId="0" borderId="0" xfId="0" applyFont="1"/>
    <xf numFmtId="0" fontId="29" fillId="0" borderId="0" xfId="0" applyFont="1" applyAlignment="1">
      <alignment vertical="top"/>
    </xf>
    <xf numFmtId="0" fontId="19" fillId="0" borderId="0" xfId="12" applyFont="1" applyAlignment="1">
      <alignment vertical="center" wrapText="1"/>
    </xf>
    <xf numFmtId="0" fontId="25" fillId="0" borderId="0" xfId="0" applyFont="1" applyAlignment="1">
      <alignment horizontal="left" vertical="center"/>
    </xf>
    <xf numFmtId="0" fontId="19" fillId="0" borderId="0" xfId="0" applyFont="1" applyAlignment="1">
      <alignment vertical="center"/>
    </xf>
    <xf numFmtId="0" fontId="19" fillId="0" borderId="0" xfId="0" applyFont="1"/>
    <xf numFmtId="0" fontId="20" fillId="0" borderId="0" xfId="0" applyFont="1" applyAlignment="1">
      <alignment horizontal="left" vertical="top" wrapText="1"/>
    </xf>
    <xf numFmtId="0" fontId="20" fillId="0" borderId="0" xfId="0" applyFont="1" applyAlignment="1">
      <alignment vertical="top"/>
    </xf>
    <xf numFmtId="0" fontId="19" fillId="0" borderId="0" xfId="0" applyFont="1"/>
    <xf numFmtId="0" fontId="0" fillId="0" borderId="0" xfId="0"/>
    <xf numFmtId="0" fontId="20" fillId="0" borderId="0" xfId="0" applyFont="1" applyAlignment="1">
      <alignment vertical="center"/>
    </xf>
    <xf numFmtId="0" fontId="49" fillId="0" borderId="0" xfId="0" applyFont="1"/>
    <xf numFmtId="0" fontId="49" fillId="0" borderId="0" xfId="0" applyFont="1" applyAlignment="1" applyProtection="1">
      <alignment horizontal="right" vertical="center"/>
      <protection locked="0"/>
    </xf>
    <xf numFmtId="0" fontId="18" fillId="0" borderId="0" xfId="0" applyFont="1"/>
    <xf numFmtId="0" fontId="35" fillId="0" borderId="2" xfId="0" applyFont="1" applyFill="1" applyBorder="1"/>
    <xf numFmtId="0" fontId="25" fillId="0" borderId="7" xfId="0" applyFont="1" applyBorder="1" applyAlignment="1">
      <alignment horizontal="center" vertical="center"/>
    </xf>
    <xf numFmtId="0" fontId="101" fillId="0" borderId="0" xfId="0" applyFont="1" applyFill="1"/>
    <xf numFmtId="0" fontId="113" fillId="0" borderId="0" xfId="0" applyFont="1" applyFill="1"/>
    <xf numFmtId="0" fontId="112" fillId="0" borderId="0" xfId="0" applyFont="1" applyFill="1" applyProtection="1">
      <protection locked="0"/>
    </xf>
    <xf numFmtId="0" fontId="38" fillId="0" borderId="56" xfId="0" applyFont="1" applyBorder="1" applyAlignment="1">
      <alignment vertical="center"/>
    </xf>
    <xf numFmtId="0" fontId="38" fillId="0" borderId="57" xfId="0" applyFont="1" applyBorder="1" applyAlignment="1">
      <alignment vertical="center"/>
    </xf>
    <xf numFmtId="0" fontId="38" fillId="0" borderId="56" xfId="0" applyFont="1" applyBorder="1" applyAlignment="1" applyProtection="1">
      <alignment horizontal="center" vertical="center"/>
      <protection locked="0"/>
    </xf>
    <xf numFmtId="0" fontId="37" fillId="0" borderId="98" xfId="0" applyFont="1" applyBorder="1" applyAlignment="1" applyProtection="1">
      <alignment horizontal="center" vertical="center"/>
      <protection locked="0"/>
    </xf>
    <xf numFmtId="0" fontId="44" fillId="0" borderId="0" xfId="9" applyFont="1" applyAlignment="1">
      <alignment horizontal="left" vertical="center"/>
    </xf>
    <xf numFmtId="0" fontId="44" fillId="0" borderId="0" xfId="9" applyFont="1">
      <alignment vertical="center"/>
    </xf>
    <xf numFmtId="0" fontId="44" fillId="0" borderId="0" xfId="9" applyFont="1" applyAlignment="1"/>
    <xf numFmtId="14" fontId="118" fillId="0" borderId="0" xfId="0" applyNumberFormat="1" applyFont="1" applyAlignment="1">
      <alignment horizontal="left" vertical="center" wrapText="1"/>
    </xf>
    <xf numFmtId="0" fontId="119" fillId="0" borderId="0" xfId="0" applyFont="1" applyAlignment="1">
      <alignment horizontal="left" vertical="center" wrapText="1"/>
    </xf>
    <xf numFmtId="0" fontId="118" fillId="0" borderId="0" xfId="0" applyFont="1" applyAlignment="1">
      <alignment horizontal="left" vertical="center" wrapText="1"/>
    </xf>
    <xf numFmtId="0" fontId="120" fillId="0" borderId="0" xfId="0" applyFont="1" applyAlignment="1">
      <alignment horizontal="left" vertical="center" wrapText="1"/>
    </xf>
    <xf numFmtId="0" fontId="38" fillId="0" borderId="8" xfId="0" applyFont="1" applyBorder="1" applyAlignment="1">
      <alignment vertical="center"/>
    </xf>
    <xf numFmtId="0" fontId="38" fillId="0" borderId="0" xfId="0" applyFont="1" applyAlignment="1" applyProtection="1">
      <alignment horizontal="center" vertical="center"/>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38" fillId="0" borderId="56" xfId="0" applyFont="1" applyBorder="1" applyAlignment="1">
      <alignment horizontal="center" vertical="center"/>
    </xf>
    <xf numFmtId="0" fontId="38" fillId="0" borderId="0" xfId="0" applyFont="1" applyBorder="1" applyAlignment="1">
      <alignment horizontal="right" vertical="center"/>
    </xf>
    <xf numFmtId="0" fontId="38" fillId="0" borderId="0" xfId="0" applyFont="1" applyBorder="1" applyAlignment="1">
      <alignment horizontal="center" vertical="center"/>
    </xf>
    <xf numFmtId="38" fontId="38" fillId="0" borderId="0" xfId="0" applyNumberFormat="1" applyFont="1" applyAlignment="1">
      <alignment horizontal="center" vertical="center"/>
    </xf>
    <xf numFmtId="0" fontId="38" fillId="0" borderId="31" xfId="0" applyFont="1" applyBorder="1" applyAlignment="1">
      <alignment horizontal="center" vertical="center"/>
    </xf>
    <xf numFmtId="0" fontId="38" fillId="0" borderId="31" xfId="0" applyFont="1" applyBorder="1" applyAlignment="1">
      <alignment horizontal="right" vertical="center"/>
    </xf>
    <xf numFmtId="0" fontId="0" fillId="0" borderId="0" xfId="0" applyAlignment="1" applyProtection="1">
      <alignment vertical="center"/>
    </xf>
    <xf numFmtId="0" fontId="0" fillId="0" borderId="0" xfId="0" applyProtection="1"/>
    <xf numFmtId="0" fontId="38" fillId="0" borderId="38" xfId="0" applyFont="1" applyBorder="1" applyAlignment="1" applyProtection="1">
      <alignment horizontal="left" vertical="center" wrapText="1"/>
    </xf>
    <xf numFmtId="0" fontId="61" fillId="0" borderId="0" xfId="0" applyFont="1" applyAlignment="1" applyProtection="1">
      <alignment horizontal="left" vertical="center" wrapText="1"/>
    </xf>
    <xf numFmtId="0" fontId="38" fillId="0" borderId="0" xfId="0" applyFont="1" applyAlignment="1" applyProtection="1">
      <alignment vertical="center"/>
    </xf>
    <xf numFmtId="0" fontId="37" fillId="0" borderId="0" xfId="0" applyNumberFormat="1" applyFont="1" applyAlignment="1">
      <alignment vertical="center"/>
    </xf>
    <xf numFmtId="0" fontId="38" fillId="0" borderId="61" xfId="0" applyFont="1" applyBorder="1" applyAlignment="1" applyProtection="1">
      <alignment horizontal="left" vertical="center"/>
    </xf>
    <xf numFmtId="0" fontId="38" fillId="0" borderId="61" xfId="0" applyFont="1" applyBorder="1" applyAlignment="1" applyProtection="1">
      <alignment horizontal="center" vertical="center"/>
    </xf>
    <xf numFmtId="0" fontId="38" fillId="0" borderId="115" xfId="0" applyFont="1" applyBorder="1" applyAlignment="1" applyProtection="1">
      <alignment horizontal="center" vertical="center"/>
    </xf>
    <xf numFmtId="0" fontId="37" fillId="0" borderId="56" xfId="0" applyFont="1" applyBorder="1" applyAlignment="1" applyProtection="1">
      <alignment vertical="center"/>
    </xf>
    <xf numFmtId="0" fontId="38" fillId="0" borderId="56" xfId="0" applyFont="1" applyBorder="1" applyAlignment="1" applyProtection="1">
      <alignment horizontal="center" vertical="center"/>
    </xf>
    <xf numFmtId="0" fontId="38" fillId="0" borderId="103" xfId="0" applyFont="1" applyBorder="1" applyAlignment="1" applyProtection="1">
      <alignment horizontal="center" vertical="center"/>
    </xf>
    <xf numFmtId="0" fontId="37" fillId="0" borderId="31" xfId="0" applyFont="1" applyBorder="1" applyAlignment="1" applyProtection="1">
      <alignment vertical="center"/>
    </xf>
    <xf numFmtId="38" fontId="37" fillId="0" borderId="31" xfId="6" applyFont="1" applyBorder="1" applyAlignment="1" applyProtection="1">
      <alignment vertical="center"/>
    </xf>
    <xf numFmtId="0" fontId="37" fillId="0" borderId="30" xfId="0" applyFont="1" applyBorder="1" applyAlignment="1" applyProtection="1">
      <alignment vertical="center"/>
    </xf>
    <xf numFmtId="0" fontId="68" fillId="0" borderId="0" xfId="0" applyFont="1" applyProtection="1"/>
    <xf numFmtId="0" fontId="37" fillId="0" borderId="0" xfId="0" applyFont="1" applyProtection="1"/>
    <xf numFmtId="0" fontId="37" fillId="0" borderId="0" xfId="0" applyFont="1" applyAlignment="1" applyProtection="1">
      <alignment vertical="center"/>
    </xf>
    <xf numFmtId="179" fontId="37" fillId="0" borderId="0" xfId="0" applyNumberFormat="1" applyFont="1" applyAlignment="1" applyProtection="1">
      <alignment vertical="center"/>
    </xf>
    <xf numFmtId="0" fontId="38" fillId="0" borderId="50" xfId="0" applyFont="1" applyBorder="1" applyAlignment="1" applyProtection="1">
      <alignment vertical="center"/>
    </xf>
    <xf numFmtId="0" fontId="37" fillId="0" borderId="50" xfId="0" applyFont="1" applyBorder="1" applyAlignment="1" applyProtection="1">
      <alignment vertical="center"/>
    </xf>
    <xf numFmtId="0" fontId="37" fillId="0" borderId="50" xfId="0" applyFont="1" applyBorder="1" applyAlignment="1" applyProtection="1">
      <alignment horizontal="center" vertical="center"/>
    </xf>
    <xf numFmtId="0" fontId="38" fillId="0" borderId="31" xfId="0" applyFont="1" applyBorder="1" applyAlignment="1" applyProtection="1">
      <alignment vertical="center"/>
    </xf>
    <xf numFmtId="0" fontId="37" fillId="0" borderId="31" xfId="0" applyFont="1" applyBorder="1" applyAlignment="1" applyProtection="1">
      <alignment horizontal="center" vertical="center"/>
    </xf>
    <xf numFmtId="0" fontId="37" fillId="0" borderId="56" xfId="0" applyFont="1" applyBorder="1" applyAlignment="1" applyProtection="1">
      <alignment horizontal="center" vertical="center"/>
      <protection locked="0"/>
    </xf>
    <xf numFmtId="0" fontId="37" fillId="0" borderId="57" xfId="0" applyFont="1" applyBorder="1" applyAlignment="1" applyProtection="1">
      <alignment vertical="center"/>
    </xf>
    <xf numFmtId="0" fontId="61" fillId="0" borderId="56" xfId="0" applyFont="1" applyBorder="1" applyAlignment="1" applyProtection="1">
      <alignment horizontal="left" vertical="center"/>
    </xf>
    <xf numFmtId="0" fontId="121" fillId="0" borderId="0" xfId="0" applyFont="1" applyAlignment="1">
      <alignment horizontal="right" vertical="center"/>
    </xf>
    <xf numFmtId="0" fontId="19" fillId="0" borderId="0" xfId="0" applyFont="1"/>
    <xf numFmtId="38" fontId="20" fillId="0" borderId="0" xfId="6" applyFont="1" applyFill="1" applyBorder="1" applyAlignment="1" applyProtection="1">
      <alignment horizontal="right"/>
    </xf>
    <xf numFmtId="0" fontId="102" fillId="0" borderId="4" xfId="0" applyFont="1" applyFill="1" applyBorder="1" applyAlignment="1" applyProtection="1">
      <alignment horizontal="left" vertical="center"/>
    </xf>
    <xf numFmtId="0" fontId="102" fillId="0" borderId="5" xfId="0" applyFont="1" applyFill="1" applyBorder="1" applyAlignment="1" applyProtection="1">
      <alignment horizontal="left" vertical="center"/>
    </xf>
    <xf numFmtId="0" fontId="102" fillId="0" borderId="8" xfId="0" applyFont="1" applyFill="1" applyBorder="1" applyAlignment="1" applyProtection="1">
      <alignment horizontal="right" vertical="center"/>
    </xf>
    <xf numFmtId="0" fontId="102" fillId="0" borderId="0" xfId="0" applyFont="1" applyFill="1" applyBorder="1" applyAlignment="1" applyProtection="1">
      <alignment horizontal="right" vertical="center"/>
    </xf>
    <xf numFmtId="0" fontId="102" fillId="0" borderId="0" xfId="0" applyFont="1" applyFill="1" applyBorder="1" applyAlignment="1" applyProtection="1">
      <alignment horizontal="left" vertical="center"/>
    </xf>
    <xf numFmtId="0" fontId="102" fillId="0" borderId="0" xfId="0" applyFont="1" applyFill="1" applyBorder="1" applyAlignment="1" applyProtection="1">
      <alignment horizontal="center" vertical="center"/>
    </xf>
    <xf numFmtId="0" fontId="104" fillId="0" borderId="4" xfId="0" applyFont="1" applyFill="1" applyBorder="1" applyAlignment="1" applyProtection="1">
      <alignment horizontal="center" vertical="center"/>
    </xf>
    <xf numFmtId="0" fontId="104" fillId="0" borderId="4" xfId="0" applyFont="1" applyFill="1" applyBorder="1" applyAlignment="1" applyProtection="1">
      <alignment horizontal="left" vertical="center"/>
    </xf>
    <xf numFmtId="0" fontId="43" fillId="0" borderId="31" xfId="0" applyFont="1" applyFill="1" applyBorder="1" applyAlignment="1" applyProtection="1">
      <alignment vertical="center" wrapText="1"/>
      <protection locked="0"/>
    </xf>
    <xf numFmtId="0" fontId="0" fillId="0" borderId="0" xfId="0"/>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20" fillId="0" borderId="0" xfId="0" applyFont="1" applyFill="1" applyAlignment="1" applyProtection="1">
      <alignment horizontal="left" vertical="center" wrapText="1"/>
    </xf>
    <xf numFmtId="49" fontId="19" fillId="0" borderId="0" xfId="0" applyNumberFormat="1" applyFont="1" applyProtection="1"/>
    <xf numFmtId="0" fontId="19" fillId="0" borderId="0" xfId="0" applyFont="1" applyBorder="1" applyProtection="1"/>
    <xf numFmtId="38" fontId="31" fillId="0" borderId="0" xfId="0" applyNumberFormat="1" applyFont="1" applyBorder="1" applyAlignment="1" applyProtection="1">
      <alignment horizontal="right" shrinkToFit="1"/>
    </xf>
    <xf numFmtId="0" fontId="31" fillId="0" borderId="0" xfId="0" applyFont="1" applyBorder="1" applyAlignment="1" applyProtection="1">
      <alignment horizontal="right" shrinkToFit="1"/>
    </xf>
    <xf numFmtId="0" fontId="27" fillId="0" borderId="0" xfId="0" applyFont="1" applyFill="1" applyProtection="1"/>
    <xf numFmtId="0" fontId="20" fillId="0" borderId="0" xfId="0" applyFont="1" applyFill="1" applyAlignment="1" applyProtection="1">
      <alignment horizontal="center"/>
    </xf>
    <xf numFmtId="0" fontId="20" fillId="0" borderId="0" xfId="0" applyFont="1" applyFill="1" applyAlignment="1" applyProtection="1">
      <alignment horizontal="right"/>
    </xf>
    <xf numFmtId="38" fontId="20" fillId="0" borderId="0" xfId="6" applyFont="1" applyFill="1" applyBorder="1" applyAlignment="1" applyProtection="1"/>
    <xf numFmtId="0" fontId="20" fillId="0" borderId="0" xfId="0" applyFont="1" applyFill="1" applyProtection="1"/>
    <xf numFmtId="0" fontId="19" fillId="0" borderId="0" xfId="0" applyFont="1" applyFill="1" applyProtection="1"/>
    <xf numFmtId="0" fontId="27" fillId="0" borderId="0" xfId="0" applyFont="1" applyBorder="1" applyProtection="1"/>
    <xf numFmtId="38" fontId="76" fillId="0" borderId="0" xfId="0" applyNumberFormat="1" applyFont="1" applyBorder="1" applyAlignment="1" applyProtection="1">
      <alignment horizontal="right" shrinkToFit="1"/>
    </xf>
    <xf numFmtId="0" fontId="76" fillId="0" borderId="0" xfId="0" applyFont="1" applyBorder="1" applyAlignment="1" applyProtection="1">
      <alignment horizontal="right" shrinkToFit="1"/>
    </xf>
    <xf numFmtId="0" fontId="27" fillId="0" borderId="0" xfId="0" applyFont="1" applyFill="1" applyBorder="1" applyProtection="1"/>
    <xf numFmtId="0" fontId="77" fillId="0" borderId="0" xfId="0" applyFont="1" applyFill="1" applyAlignment="1" applyProtection="1">
      <alignment horizontal="center"/>
    </xf>
    <xf numFmtId="0" fontId="77" fillId="0" borderId="0" xfId="0" applyFont="1" applyFill="1" applyAlignment="1" applyProtection="1">
      <alignment horizontal="right"/>
    </xf>
    <xf numFmtId="38" fontId="77" fillId="0" borderId="0" xfId="6" applyFont="1" applyFill="1" applyBorder="1" applyAlignment="1" applyProtection="1">
      <alignment horizontal="right"/>
    </xf>
    <xf numFmtId="38" fontId="77" fillId="0" borderId="0" xfId="6" applyFont="1" applyFill="1" applyBorder="1" applyAlignment="1" applyProtection="1"/>
    <xf numFmtId="0" fontId="77" fillId="0" borderId="0" xfId="0" applyFont="1" applyFill="1" applyProtection="1"/>
    <xf numFmtId="0" fontId="19" fillId="0" borderId="0" xfId="0" applyFont="1" applyFill="1" applyBorder="1" applyAlignment="1" applyProtection="1">
      <alignment vertical="center"/>
    </xf>
    <xf numFmtId="38" fontId="19" fillId="0" borderId="0" xfId="6" applyFont="1" applyFill="1" applyBorder="1" applyAlignment="1" applyProtection="1">
      <alignment horizontal="right" vertical="center"/>
    </xf>
    <xf numFmtId="38" fontId="19" fillId="0" borderId="0" xfId="6" applyFont="1" applyFill="1" applyBorder="1" applyAlignment="1" applyProtection="1">
      <alignment vertical="center"/>
    </xf>
    <xf numFmtId="0" fontId="19" fillId="0" borderId="0" xfId="0" applyFont="1" applyFill="1" applyBorder="1" applyAlignment="1" applyProtection="1">
      <alignment vertical="center"/>
      <protection locked="0"/>
    </xf>
    <xf numFmtId="38" fontId="19" fillId="0" borderId="0" xfId="0" applyNumberFormat="1" applyFont="1" applyBorder="1" applyAlignment="1" applyProtection="1">
      <alignment horizontal="right" vertical="center"/>
      <protection locked="0"/>
    </xf>
    <xf numFmtId="0" fontId="19" fillId="0" borderId="2" xfId="0" applyFont="1" applyFill="1" applyBorder="1" applyProtection="1">
      <protection locked="0"/>
    </xf>
    <xf numFmtId="0" fontId="19" fillId="0" borderId="0" xfId="0" applyFont="1" applyAlignment="1" applyProtection="1">
      <alignment horizontal="right" vertical="center"/>
      <protection locked="0"/>
    </xf>
    <xf numFmtId="0" fontId="0" fillId="0" borderId="0" xfId="0"/>
    <xf numFmtId="0" fontId="18" fillId="0" borderId="2" xfId="0" applyFont="1" applyFill="1" applyBorder="1" applyAlignment="1">
      <alignment horizontal="center" vertical="center" wrapText="1"/>
    </xf>
    <xf numFmtId="0" fontId="101" fillId="0" borderId="0" xfId="0" applyFont="1"/>
    <xf numFmtId="0" fontId="112" fillId="0" borderId="0" xfId="0" applyFont="1" applyProtection="1">
      <protection locked="0"/>
    </xf>
    <xf numFmtId="0" fontId="113" fillId="0" borderId="0" xfId="0" applyFont="1"/>
    <xf numFmtId="0" fontId="104" fillId="0" borderId="152" xfId="0" applyFont="1" applyBorder="1" applyAlignment="1" applyProtection="1">
      <alignment horizontal="center" vertical="center"/>
      <protection locked="0"/>
    </xf>
    <xf numFmtId="0" fontId="104" fillId="0" borderId="152" xfId="0" applyFont="1" applyBorder="1" applyAlignment="1">
      <alignment horizontal="center" vertical="center"/>
    </xf>
    <xf numFmtId="0" fontId="104" fillId="0" borderId="155" xfId="0" applyFont="1" applyBorder="1" applyAlignment="1">
      <alignment vertical="center"/>
    </xf>
    <xf numFmtId="0" fontId="101" fillId="0" borderId="0" xfId="0" applyFont="1" applyAlignment="1">
      <alignment horizontal="left"/>
    </xf>
    <xf numFmtId="0" fontId="101" fillId="0" borderId="51" xfId="0" applyFont="1" applyBorder="1" applyAlignment="1">
      <alignment vertical="center"/>
    </xf>
    <xf numFmtId="0" fontId="101" fillId="0" borderId="52" xfId="0" applyFont="1" applyBorder="1" applyAlignment="1">
      <alignment vertical="center"/>
    </xf>
    <xf numFmtId="0" fontId="104" fillId="0" borderId="10" xfId="0" applyFont="1" applyBorder="1" applyAlignment="1" applyProtection="1">
      <alignment horizontal="center" vertical="center"/>
      <protection locked="0"/>
    </xf>
    <xf numFmtId="0" fontId="104" fillId="0" borderId="10" xfId="0" applyFont="1" applyBorder="1" applyAlignment="1">
      <alignment horizontal="center" vertical="center"/>
    </xf>
    <xf numFmtId="0" fontId="104" fillId="0" borderId="158" xfId="0" applyFont="1" applyBorder="1" applyAlignment="1">
      <alignment vertical="center"/>
    </xf>
    <xf numFmtId="0" fontId="101" fillId="0" borderId="3" xfId="0" applyFont="1" applyBorder="1" applyAlignment="1">
      <alignment vertical="center"/>
    </xf>
    <xf numFmtId="0" fontId="101" fillId="0" borderId="5" xfId="0" applyFont="1" applyBorder="1" applyAlignment="1">
      <alignment vertical="center"/>
    </xf>
    <xf numFmtId="0" fontId="101" fillId="0" borderId="8" xfId="0" applyFont="1" applyBorder="1" applyAlignment="1">
      <alignment vertical="center"/>
    </xf>
    <xf numFmtId="0" fontId="101" fillId="0" borderId="12" xfId="0" applyFont="1" applyBorder="1" applyAlignment="1">
      <alignment vertical="center"/>
    </xf>
    <xf numFmtId="0" fontId="101" fillId="0" borderId="0" xfId="0" applyFont="1" applyAlignment="1">
      <alignment horizontal="right"/>
    </xf>
    <xf numFmtId="0" fontId="101" fillId="0" borderId="0" xfId="0" applyFont="1" applyAlignment="1">
      <alignment horizontal="left" vertical="center"/>
    </xf>
    <xf numFmtId="0" fontId="102" fillId="0" borderId="0" xfId="0" applyFont="1"/>
    <xf numFmtId="0" fontId="114" fillId="0" borderId="0" xfId="0" applyFont="1"/>
    <xf numFmtId="0" fontId="104" fillId="0" borderId="0" xfId="0" applyFont="1"/>
    <xf numFmtId="0" fontId="115" fillId="0" borderId="0" xfId="0" applyFont="1"/>
    <xf numFmtId="0" fontId="102" fillId="0" borderId="2" xfId="0" applyFont="1" applyBorder="1"/>
    <xf numFmtId="0" fontId="102" fillId="0" borderId="7" xfId="0" applyFont="1" applyBorder="1"/>
    <xf numFmtId="0" fontId="102" fillId="0" borderId="31" xfId="0" applyFont="1" applyBorder="1"/>
    <xf numFmtId="0" fontId="102" fillId="0" borderId="35" xfId="0" applyFont="1" applyBorder="1"/>
    <xf numFmtId="0" fontId="116" fillId="0" borderId="0" xfId="0" applyFont="1"/>
    <xf numFmtId="0" fontId="43" fillId="0" borderId="0" xfId="0" applyFont="1" applyAlignment="1">
      <alignment horizontal="center" vertical="center"/>
    </xf>
    <xf numFmtId="0" fontId="101" fillId="0" borderId="0" xfId="0" applyFont="1" applyAlignment="1">
      <alignment horizontal="center" vertical="center"/>
    </xf>
    <xf numFmtId="0" fontId="102" fillId="0" borderId="1" xfId="0" applyFont="1" applyBorder="1" applyAlignment="1">
      <alignment horizontal="center" vertical="center"/>
    </xf>
    <xf numFmtId="0" fontId="102" fillId="0" borderId="2" xfId="0" applyFont="1" applyBorder="1" applyAlignment="1">
      <alignment horizontal="center" vertical="center"/>
    </xf>
    <xf numFmtId="0" fontId="102" fillId="0" borderId="106" xfId="0" applyFont="1" applyBorder="1" applyAlignment="1">
      <alignment horizontal="center" vertical="center"/>
    </xf>
    <xf numFmtId="0" fontId="102" fillId="0" borderId="0" xfId="0" applyFont="1" applyAlignment="1">
      <alignment vertical="center"/>
    </xf>
    <xf numFmtId="0" fontId="43" fillId="0" borderId="4"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2" xfId="0" applyFont="1" applyBorder="1" applyAlignment="1">
      <alignment horizontal="left" vertical="center" wrapText="1"/>
    </xf>
    <xf numFmtId="0" fontId="29" fillId="0" borderId="0" xfId="0" applyFont="1"/>
    <xf numFmtId="0" fontId="2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21" fillId="0" borderId="0" xfId="0" applyFont="1" applyAlignment="1">
      <alignment horizontal="right"/>
    </xf>
    <xf numFmtId="0" fontId="19" fillId="0" borderId="59" xfId="0" applyFont="1" applyBorder="1" applyAlignment="1">
      <alignment horizontal="center" vertical="center"/>
    </xf>
    <xf numFmtId="0" fontId="19" fillId="0" borderId="2" xfId="0" applyFont="1" applyBorder="1" applyAlignment="1">
      <alignment horizontal="right" vertical="center" wrapText="1"/>
    </xf>
    <xf numFmtId="0" fontId="20" fillId="0" borderId="0" xfId="0" applyFont="1" applyAlignment="1">
      <alignment vertical="center" wrapText="1"/>
    </xf>
    <xf numFmtId="0" fontId="19" fillId="0" borderId="1" xfId="0" applyFont="1" applyBorder="1" applyAlignment="1">
      <alignment horizontal="center" vertical="center"/>
    </xf>
    <xf numFmtId="0" fontId="18" fillId="0" borderId="0" xfId="0" applyFont="1"/>
    <xf numFmtId="0" fontId="98" fillId="0" borderId="0" xfId="0" applyFont="1" applyAlignment="1">
      <alignment horizontal="right" vertical="top"/>
    </xf>
    <xf numFmtId="0" fontId="19" fillId="0" borderId="0" xfId="0" applyFont="1"/>
    <xf numFmtId="0" fontId="20" fillId="0" borderId="0" xfId="0" applyFont="1"/>
    <xf numFmtId="0" fontId="80" fillId="0" borderId="0" xfId="0" applyFont="1"/>
    <xf numFmtId="0" fontId="123" fillId="0" borderId="0" xfId="0" applyFont="1" applyAlignment="1">
      <alignment horizontal="right"/>
    </xf>
    <xf numFmtId="0" fontId="87" fillId="0" borderId="0" xfId="0" applyFont="1" applyProtection="1">
      <protection locked="0" hidden="1"/>
    </xf>
    <xf numFmtId="49" fontId="124" fillId="0" borderId="0" xfId="0" applyNumberFormat="1" applyFont="1" applyAlignment="1">
      <alignment horizontal="center" vertical="center"/>
    </xf>
    <xf numFmtId="0" fontId="124" fillId="0" borderId="0" xfId="0" applyFont="1" applyAlignment="1">
      <alignment vertical="center"/>
    </xf>
    <xf numFmtId="0" fontId="126" fillId="0" borderId="0" xfId="0" applyFont="1" applyAlignment="1">
      <alignment horizontal="left" vertical="center" wrapText="1"/>
    </xf>
    <xf numFmtId="0" fontId="126" fillId="0" borderId="0" xfId="0" applyFont="1" applyAlignment="1">
      <alignment horizontal="left" vertical="center"/>
    </xf>
    <xf numFmtId="0" fontId="33" fillId="0" borderId="0" xfId="0" applyFont="1" applyAlignment="1">
      <alignment horizontal="left" vertical="center"/>
    </xf>
    <xf numFmtId="0" fontId="127" fillId="0" borderId="0" xfId="0" applyFont="1" applyAlignment="1">
      <alignment horizontal="left" vertical="center"/>
    </xf>
    <xf numFmtId="0" fontId="33" fillId="0" borderId="0" xfId="0" applyFont="1" applyBorder="1" applyAlignment="1">
      <alignment horizontal="left" vertical="center"/>
    </xf>
    <xf numFmtId="0" fontId="21" fillId="0" borderId="0" xfId="0" applyFont="1" applyBorder="1" applyAlignment="1">
      <alignment horizontal="left" vertical="center"/>
    </xf>
    <xf numFmtId="0" fontId="126" fillId="0" borderId="0" xfId="0" applyFont="1" applyBorder="1" applyAlignment="1">
      <alignment horizontal="left" vertical="center" wrapText="1"/>
    </xf>
    <xf numFmtId="0" fontId="39" fillId="0" borderId="0" xfId="0" applyFont="1" applyAlignment="1">
      <alignment vertical="center" wrapText="1"/>
    </xf>
    <xf numFmtId="0" fontId="128" fillId="0" borderId="0" xfId="0" applyFont="1" applyAlignment="1">
      <alignment wrapText="1"/>
    </xf>
    <xf numFmtId="0" fontId="129" fillId="0" borderId="0" xfId="0" applyFont="1" applyAlignment="1" applyProtection="1">
      <alignment horizontal="left" wrapText="1"/>
      <protection hidden="1"/>
    </xf>
    <xf numFmtId="0" fontId="130" fillId="0" borderId="0" xfId="0" applyFont="1" applyAlignment="1">
      <alignment vertical="center"/>
    </xf>
    <xf numFmtId="0" fontId="0" fillId="0" borderId="0" xfId="0"/>
    <xf numFmtId="180" fontId="38" fillId="0" borderId="0" xfId="0" applyNumberFormat="1" applyFont="1" applyAlignment="1">
      <alignment horizontal="center" vertical="center" shrinkToFit="1"/>
    </xf>
    <xf numFmtId="0" fontId="38" fillId="0" borderId="56" xfId="0" applyFont="1" applyBorder="1" applyAlignment="1">
      <alignment horizontal="center" vertical="center" shrinkToFit="1"/>
    </xf>
    <xf numFmtId="0" fontId="38" fillId="0" borderId="0" xfId="0" applyFont="1" applyBorder="1" applyAlignment="1">
      <alignment horizontal="center" vertical="center" shrinkToFit="1"/>
    </xf>
    <xf numFmtId="0" fontId="131" fillId="0" borderId="0" xfId="0" applyFont="1" applyProtection="1">
      <protection locked="0"/>
    </xf>
    <xf numFmtId="0" fontId="132" fillId="0" borderId="0" xfId="0" applyFont="1" applyProtection="1">
      <protection locked="0"/>
    </xf>
    <xf numFmtId="0" fontId="132" fillId="0" borderId="0" xfId="0" applyFont="1" applyAlignment="1" applyProtection="1">
      <alignment vertical="center"/>
      <protection locked="0"/>
    </xf>
    <xf numFmtId="179" fontId="132" fillId="0" borderId="0" xfId="0" applyNumberFormat="1" applyFont="1" applyAlignment="1" applyProtection="1">
      <alignment vertical="center"/>
      <protection locked="0"/>
    </xf>
    <xf numFmtId="0" fontId="25" fillId="0" borderId="167" xfId="0" applyFont="1" applyBorder="1" applyAlignment="1" applyProtection="1">
      <alignment horizontal="left" vertical="center" wrapText="1"/>
    </xf>
    <xf numFmtId="0" fontId="38" fillId="0" borderId="0" xfId="0" applyFont="1" applyProtection="1"/>
    <xf numFmtId="0" fontId="19" fillId="0" borderId="0" xfId="0" applyFont="1" applyAlignment="1" applyProtection="1">
      <alignment vertical="center"/>
    </xf>
    <xf numFmtId="0" fontId="19" fillId="0" borderId="0" xfId="0" applyFont="1" applyProtection="1"/>
    <xf numFmtId="0" fontId="52" fillId="0" borderId="0" xfId="0" applyFont="1" applyProtection="1"/>
    <xf numFmtId="0" fontId="37" fillId="0" borderId="0" xfId="0" applyFont="1" applyFill="1" applyAlignment="1" applyProtection="1">
      <alignment vertical="center"/>
    </xf>
    <xf numFmtId="0" fontId="64"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0" xfId="0" applyFont="1" applyAlignment="1" applyProtection="1">
      <alignment horizontal="left" vertical="center" wrapText="1"/>
      <protection locked="0"/>
    </xf>
    <xf numFmtId="0" fontId="64" fillId="0" borderId="0" xfId="0" applyFont="1" applyAlignment="1" applyProtection="1">
      <alignment horizontal="center" vertical="center"/>
      <protection locked="0"/>
    </xf>
    <xf numFmtId="0" fontId="64" fillId="0" borderId="56" xfId="0" applyFont="1" applyBorder="1" applyAlignment="1" applyProtection="1">
      <alignment horizontal="center" vertical="center"/>
      <protection locked="0"/>
    </xf>
    <xf numFmtId="0" fontId="64" fillId="0" borderId="57" xfId="0" applyFont="1" applyBorder="1" applyAlignment="1" applyProtection="1">
      <alignment horizontal="center" vertical="center"/>
      <protection locked="0"/>
    </xf>
    <xf numFmtId="0" fontId="62" fillId="0" borderId="62" xfId="0" applyFont="1" applyBorder="1" applyAlignment="1" applyProtection="1">
      <alignment vertical="center" wrapText="1"/>
      <protection locked="0"/>
    </xf>
    <xf numFmtId="0" fontId="62" fillId="0" borderId="57" xfId="0" applyFont="1" applyBorder="1" applyAlignment="1" applyProtection="1">
      <alignment vertical="center" wrapText="1"/>
      <protection locked="0"/>
    </xf>
    <xf numFmtId="0" fontId="64" fillId="0" borderId="34" xfId="0" applyFont="1" applyBorder="1" applyAlignment="1" applyProtection="1">
      <alignment vertical="center"/>
      <protection locked="0"/>
    </xf>
    <xf numFmtId="0" fontId="62" fillId="0" borderId="61" xfId="0" applyFont="1" applyBorder="1" applyAlignment="1" applyProtection="1">
      <alignment vertical="center" wrapText="1"/>
      <protection locked="0"/>
    </xf>
    <xf numFmtId="0" fontId="62" fillId="0" borderId="56" xfId="0" applyFont="1" applyBorder="1" applyAlignment="1" applyProtection="1">
      <alignment vertical="center" wrapText="1"/>
      <protection locked="0"/>
    </xf>
    <xf numFmtId="0" fontId="0" fillId="0" borderId="31" xfId="0" applyBorder="1" applyAlignment="1" applyProtection="1">
      <alignment vertical="center"/>
      <protection locked="0"/>
    </xf>
    <xf numFmtId="0" fontId="62" fillId="0" borderId="57" xfId="0" applyFont="1" applyBorder="1" applyAlignment="1" applyProtection="1">
      <alignment vertical="center"/>
      <protection locked="0"/>
    </xf>
    <xf numFmtId="0" fontId="62" fillId="0" borderId="56" xfId="0" applyFont="1" applyBorder="1" applyAlignment="1" applyProtection="1">
      <alignment vertical="center"/>
      <protection locked="0"/>
    </xf>
    <xf numFmtId="0" fontId="38" fillId="0" borderId="8" xfId="0" applyFont="1" applyBorder="1" applyAlignment="1" applyProtection="1">
      <alignment vertical="center" wrapText="1"/>
      <protection locked="0"/>
    </xf>
    <xf numFmtId="0" fontId="38" fillId="0" borderId="8" xfId="0" applyFont="1" applyBorder="1" applyAlignment="1" applyProtection="1">
      <alignment horizontal="left" vertical="center" wrapText="1"/>
      <protection locked="0"/>
    </xf>
    <xf numFmtId="0" fontId="38" fillId="0" borderId="0" xfId="0" applyFont="1" applyAlignment="1" applyProtection="1">
      <alignment vertical="center" wrapText="1"/>
      <protection locked="0"/>
    </xf>
    <xf numFmtId="0" fontId="37" fillId="0" borderId="51" xfId="0" applyFont="1" applyBorder="1" applyAlignment="1" applyProtection="1">
      <alignment vertical="center"/>
    </xf>
    <xf numFmtId="0" fontId="37" fillId="0" borderId="49" xfId="0" applyFont="1" applyBorder="1" applyAlignment="1" applyProtection="1">
      <alignment vertical="center"/>
    </xf>
    <xf numFmtId="0" fontId="37" fillId="0" borderId="0" xfId="0" applyFont="1" applyBorder="1" applyAlignment="1" applyProtection="1">
      <alignment vertical="center"/>
    </xf>
    <xf numFmtId="0" fontId="37" fillId="0" borderId="0" xfId="0" applyFont="1" applyBorder="1" applyAlignment="1" applyProtection="1">
      <alignment vertical="top"/>
    </xf>
    <xf numFmtId="0" fontId="37" fillId="0" borderId="0" xfId="0" applyFont="1" applyBorder="1" applyProtection="1"/>
    <xf numFmtId="0" fontId="37" fillId="0" borderId="37" xfId="0" applyFont="1" applyBorder="1" applyAlignment="1" applyProtection="1">
      <alignment vertical="center"/>
    </xf>
    <xf numFmtId="0" fontId="37" fillId="0" borderId="8"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0" xfId="0" applyFont="1" applyBorder="1" applyAlignment="1" applyProtection="1">
      <alignment horizontal="center" vertical="center"/>
    </xf>
    <xf numFmtId="0" fontId="102" fillId="0" borderId="31" xfId="0" applyFont="1" applyFill="1" applyBorder="1" applyAlignment="1" applyProtection="1">
      <alignment vertical="center" wrapText="1"/>
    </xf>
    <xf numFmtId="0" fontId="104" fillId="0" borderId="31" xfId="0" applyFont="1" applyFill="1" applyBorder="1" applyAlignment="1" applyProtection="1">
      <alignment vertical="center" wrapText="1"/>
    </xf>
    <xf numFmtId="0" fontId="100" fillId="0" borderId="50" xfId="0" applyFont="1" applyFill="1" applyBorder="1" applyAlignment="1" applyProtection="1">
      <alignment vertical="center"/>
    </xf>
    <xf numFmtId="0" fontId="29" fillId="0" borderId="0" xfId="0" applyFont="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Fill="1" applyBorder="1" applyAlignment="1" applyProtection="1">
      <alignment horizontal="left" vertical="center" wrapText="1" shrinkToFit="1"/>
      <protection locked="0"/>
    </xf>
    <xf numFmtId="0" fontId="19" fillId="0" borderId="10" xfId="0" applyFont="1" applyFill="1" applyBorder="1" applyAlignment="1" applyProtection="1">
      <alignment horizontal="left" vertical="center" wrapText="1" shrinkToFit="1"/>
      <protection locked="0"/>
    </xf>
    <xf numFmtId="0" fontId="19" fillId="0" borderId="11" xfId="0" applyFont="1" applyFill="1" applyBorder="1" applyAlignment="1" applyProtection="1">
      <alignment horizontal="left" vertical="center" wrapText="1" shrinkToFit="1"/>
      <protection locked="0"/>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5" fillId="0" borderId="16" xfId="0" applyFont="1" applyFill="1" applyBorder="1" applyAlignment="1">
      <alignment horizontal="left" vertical="center"/>
    </xf>
    <xf numFmtId="0" fontId="25" fillId="0" borderId="18" xfId="0" applyFont="1" applyFill="1" applyBorder="1" applyAlignment="1">
      <alignment horizontal="left" vertical="center"/>
    </xf>
    <xf numFmtId="0" fontId="19" fillId="0" borderId="18" xfId="0" applyFont="1" applyFill="1" applyBorder="1" applyAlignment="1" applyProtection="1">
      <alignment vertical="center"/>
      <protection locked="0"/>
    </xf>
    <xf numFmtId="0" fontId="19" fillId="0" borderId="18" xfId="0" applyFont="1" applyFill="1" applyBorder="1" applyProtection="1">
      <protection locked="0"/>
    </xf>
    <xf numFmtId="0" fontId="19" fillId="0" borderId="17" xfId="0" applyFont="1" applyFill="1" applyBorder="1" applyProtection="1">
      <protection locked="0"/>
    </xf>
    <xf numFmtId="0" fontId="19" fillId="0" borderId="13" xfId="0" applyFont="1" applyFill="1" applyBorder="1" applyAlignment="1" applyProtection="1">
      <alignment vertical="center" wrapText="1"/>
      <protection locked="0"/>
    </xf>
    <xf numFmtId="0" fontId="19" fillId="0" borderId="14" xfId="0" applyFont="1" applyFill="1" applyBorder="1" applyAlignment="1" applyProtection="1">
      <alignment wrapText="1"/>
      <protection locked="0"/>
    </xf>
    <xf numFmtId="0" fontId="19" fillId="0" borderId="15" xfId="0" applyFont="1" applyFill="1" applyBorder="1" applyAlignment="1" applyProtection="1">
      <alignment wrapText="1"/>
      <protection locked="0"/>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49" fontId="19" fillId="0" borderId="9" xfId="0" applyNumberFormat="1" applyFont="1" applyFill="1" applyBorder="1" applyAlignment="1" applyProtection="1">
      <alignment horizontal="center" vertical="center"/>
      <protection locked="0"/>
    </xf>
    <xf numFmtId="49" fontId="19" fillId="0" borderId="10" xfId="0" applyNumberFormat="1" applyFont="1" applyFill="1" applyBorder="1" applyAlignment="1" applyProtection="1">
      <alignment horizontal="center" vertical="center"/>
      <protection locked="0"/>
    </xf>
    <xf numFmtId="49" fontId="19" fillId="0" borderId="11" xfId="0" applyNumberFormat="1" applyFont="1" applyFill="1" applyBorder="1" applyAlignment="1" applyProtection="1">
      <alignment horizontal="center" vertical="center"/>
      <protection locked="0"/>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49" fontId="19" fillId="0" borderId="4" xfId="0" applyNumberFormat="1" applyFont="1" applyFill="1" applyBorder="1" applyAlignment="1" applyProtection="1">
      <alignment horizontal="left" vertical="center" wrapText="1"/>
      <protection locked="0"/>
    </xf>
    <xf numFmtId="49" fontId="19" fillId="0" borderId="5" xfId="0" applyNumberFormat="1" applyFont="1" applyFill="1" applyBorder="1" applyAlignment="1" applyProtection="1">
      <alignment horizontal="left" vertical="center" wrapText="1"/>
      <protection locked="0"/>
    </xf>
    <xf numFmtId="49" fontId="19" fillId="0" borderId="2" xfId="0" applyNumberFormat="1" applyFont="1" applyFill="1" applyBorder="1" applyAlignment="1" applyProtection="1">
      <alignment horizontal="left" vertical="center" wrapText="1"/>
      <protection locked="0"/>
    </xf>
    <xf numFmtId="49" fontId="19" fillId="0" borderId="7" xfId="0" applyNumberFormat="1" applyFont="1" applyFill="1" applyBorder="1" applyAlignment="1" applyProtection="1">
      <alignment horizontal="left" vertical="center" wrapText="1"/>
      <protection locked="0"/>
    </xf>
    <xf numFmtId="0" fontId="25" fillId="0" borderId="1" xfId="0" applyFont="1" applyBorder="1" applyAlignment="1">
      <alignment horizontal="center" vertical="center" shrinkToFit="1"/>
    </xf>
    <xf numFmtId="49" fontId="19" fillId="0" borderId="1" xfId="0" applyNumberFormat="1" applyFont="1" applyFill="1" applyBorder="1" applyAlignment="1" applyProtection="1">
      <alignment horizontal="center" vertical="center"/>
      <protection locked="0"/>
    </xf>
    <xf numFmtId="38" fontId="19" fillId="0" borderId="0" xfId="6" applyFont="1" applyFill="1" applyBorder="1" applyAlignment="1" applyProtection="1">
      <alignment horizontal="center"/>
    </xf>
    <xf numFmtId="0" fontId="29" fillId="0" borderId="2" xfId="0" applyFont="1" applyBorder="1" applyAlignment="1">
      <alignment vertical="center"/>
    </xf>
    <xf numFmtId="0" fontId="29" fillId="0" borderId="2" xfId="0" applyFont="1" applyBorder="1"/>
    <xf numFmtId="0" fontId="19" fillId="0" borderId="1" xfId="0" applyFont="1" applyBorder="1" applyAlignment="1">
      <alignment horizontal="left" vertical="center"/>
    </xf>
    <xf numFmtId="0" fontId="19" fillId="0" borderId="1" xfId="0" applyFont="1" applyBorder="1" applyAlignment="1">
      <alignment vertical="center"/>
    </xf>
    <xf numFmtId="0" fontId="19" fillId="0" borderId="9" xfId="0" applyFont="1" applyFill="1" applyBorder="1" applyAlignment="1" applyProtection="1">
      <alignment horizontal="left" vertical="center"/>
      <protection locked="0"/>
    </xf>
    <xf numFmtId="0" fontId="19" fillId="0" borderId="10"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10" xfId="0" applyFont="1" applyBorder="1" applyAlignment="1">
      <alignment horizontal="center" vertical="center"/>
    </xf>
    <xf numFmtId="0" fontId="19" fillId="0" borderId="10" xfId="0" applyFont="1" applyFill="1" applyBorder="1" applyAlignment="1">
      <alignment vertical="center"/>
    </xf>
    <xf numFmtId="0" fontId="19" fillId="0" borderId="10" xfId="0" applyFont="1" applyFill="1" applyBorder="1" applyAlignment="1" applyProtection="1">
      <alignment horizontal="center" vertical="center"/>
      <protection locked="0"/>
    </xf>
    <xf numFmtId="0" fontId="19" fillId="0" borderId="11" xfId="0" applyFont="1" applyFill="1" applyBorder="1" applyAlignment="1">
      <alignment vertical="center"/>
    </xf>
    <xf numFmtId="0" fontId="29" fillId="0" borderId="0" xfId="0" applyFont="1"/>
    <xf numFmtId="38" fontId="31" fillId="0" borderId="2" xfId="0" applyNumberFormat="1" applyFont="1" applyBorder="1" applyAlignment="1">
      <alignment horizontal="right" shrinkToFit="1"/>
    </xf>
    <xf numFmtId="0" fontId="31" fillId="0" borderId="2" xfId="0" applyFont="1" applyBorder="1" applyAlignment="1">
      <alignment horizontal="right" shrinkToFit="1"/>
    </xf>
    <xf numFmtId="38" fontId="20" fillId="0" borderId="0" xfId="6" applyFont="1" applyFill="1" applyBorder="1" applyAlignment="1" applyProtection="1">
      <alignment horizontal="right"/>
      <protection locked="0"/>
    </xf>
    <xf numFmtId="38" fontId="20" fillId="0" borderId="0" xfId="6" applyFont="1" applyFill="1" applyBorder="1" applyAlignment="1" applyProtection="1">
      <alignment horizontal="right"/>
    </xf>
    <xf numFmtId="0" fontId="20" fillId="0" borderId="0" xfId="0" applyFont="1" applyFill="1" applyAlignment="1">
      <alignment horizontal="left"/>
    </xf>
    <xf numFmtId="0" fontId="0" fillId="0" borderId="0" xfId="0" applyAlignment="1"/>
    <xf numFmtId="0" fontId="19" fillId="0" borderId="0" xfId="0" applyFont="1" applyFill="1" applyAlignment="1">
      <alignment horizontal="left" vertical="center"/>
    </xf>
    <xf numFmtId="0" fontId="20" fillId="0" borderId="0" xfId="0" applyFont="1" applyFill="1" applyAlignment="1" applyProtection="1">
      <alignment horizontal="left" vertical="center" wrapText="1"/>
      <protection locked="0"/>
    </xf>
    <xf numFmtId="0" fontId="80" fillId="0" borderId="0" xfId="0" applyFont="1" applyAlignment="1">
      <alignment horizontal="center" vertical="center"/>
    </xf>
    <xf numFmtId="0" fontId="2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19" fillId="0" borderId="0" xfId="0" applyFont="1" applyFill="1" applyAlignment="1" applyProtection="1">
      <alignment horizontal="center" vertical="center"/>
      <protection locked="0"/>
    </xf>
    <xf numFmtId="0" fontId="19" fillId="0" borderId="0" xfId="0" applyFont="1" applyAlignment="1">
      <alignment horizontal="right" shrinkToFit="1"/>
    </xf>
    <xf numFmtId="0" fontId="0" fillId="0" borderId="0" xfId="0" applyAlignment="1">
      <alignment horizontal="right" shrinkToFit="1"/>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Alignment="1">
      <alignment horizontal="left" vertical="center"/>
    </xf>
    <xf numFmtId="0" fontId="21" fillId="0" borderId="0" xfId="0" applyFont="1" applyFill="1" applyAlignment="1">
      <alignment vertical="top" wrapText="1"/>
    </xf>
    <xf numFmtId="0" fontId="21" fillId="0" borderId="0" xfId="0" applyFont="1" applyFill="1" applyAlignment="1">
      <alignment vertical="top"/>
    </xf>
    <xf numFmtId="0" fontId="19" fillId="0" borderId="0" xfId="0" applyFont="1" applyFill="1" applyAlignment="1" applyProtection="1">
      <alignment horizontal="left" vertical="top" wrapText="1"/>
      <protection locked="0"/>
    </xf>
    <xf numFmtId="0" fontId="19" fillId="0" borderId="0" xfId="0" applyFont="1" applyFill="1" applyAlignment="1" applyProtection="1">
      <alignment horizontal="left" vertical="center"/>
      <protection locked="0"/>
    </xf>
    <xf numFmtId="0" fontId="21" fillId="0" borderId="0" xfId="0" applyFont="1" applyFill="1" applyAlignment="1">
      <alignment horizontal="left" vertical="top" wrapText="1"/>
    </xf>
    <xf numFmtId="49" fontId="19" fillId="0" borderId="0" xfId="0" applyNumberFormat="1" applyFont="1" applyFill="1" applyAlignment="1" applyProtection="1">
      <alignment horizontal="left" vertical="center" wrapText="1" shrinkToFit="1"/>
      <protection locked="0"/>
    </xf>
    <xf numFmtId="0" fontId="19" fillId="0" borderId="4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19" fillId="0" borderId="128" xfId="0" applyFont="1" applyBorder="1" applyAlignment="1">
      <alignment horizontal="center" vertical="center" wrapText="1"/>
    </xf>
    <xf numFmtId="0" fontId="0" fillId="0" borderId="129" xfId="0" applyBorder="1" applyAlignment="1">
      <alignment horizontal="center" vertical="center" wrapText="1"/>
    </xf>
    <xf numFmtId="0" fontId="19" fillId="0" borderId="28" xfId="0" applyFont="1" applyBorder="1" applyAlignment="1">
      <alignment horizontal="center" vertical="center" wrapText="1"/>
    </xf>
    <xf numFmtId="0" fontId="0" fillId="0" borderId="29" xfId="0" applyBorder="1" applyAlignment="1">
      <alignment horizontal="center" vertical="center"/>
    </xf>
    <xf numFmtId="0" fontId="0" fillId="0" borderId="2" xfId="0" applyBorder="1" applyAlignment="1">
      <alignment horizontal="center" vertical="center"/>
    </xf>
    <xf numFmtId="0" fontId="19" fillId="0" borderId="4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18" fillId="0" borderId="43" xfId="0" applyFont="1" applyBorder="1" applyAlignment="1">
      <alignment horizontal="center" vertical="center"/>
    </xf>
    <xf numFmtId="0" fontId="18" fillId="0" borderId="47" xfId="0" applyFont="1" applyBorder="1" applyAlignment="1">
      <alignment horizontal="center" vertical="center"/>
    </xf>
    <xf numFmtId="0" fontId="19" fillId="0" borderId="9" xfId="0" applyFont="1" applyBorder="1" applyAlignment="1">
      <alignment horizontal="center" vertical="center" wrapText="1"/>
    </xf>
    <xf numFmtId="0" fontId="0" fillId="0" borderId="10" xfId="0" applyBorder="1" applyAlignment="1">
      <alignment horizontal="center" vertical="center"/>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21" fillId="0" borderId="126" xfId="0" applyFont="1" applyBorder="1" applyAlignment="1">
      <alignment horizontal="center" vertical="center" shrinkToFit="1"/>
    </xf>
    <xf numFmtId="0" fontId="21" fillId="0" borderId="125" xfId="0" applyFont="1" applyBorder="1" applyAlignment="1">
      <alignment horizontal="center" vertical="center" shrinkToFit="1"/>
    </xf>
    <xf numFmtId="0" fontId="125" fillId="0" borderId="126" xfId="0" applyFont="1" applyBorder="1" applyAlignment="1">
      <alignment horizontal="center" vertical="center" wrapText="1"/>
    </xf>
    <xf numFmtId="0" fontId="125" fillId="0" borderId="29" xfId="0" applyFont="1" applyBorder="1" applyAlignment="1">
      <alignment horizontal="center" vertical="center" wrapText="1"/>
    </xf>
    <xf numFmtId="0" fontId="125" fillId="0" borderId="127"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20" fillId="0" borderId="55" xfId="0" applyFont="1" applyBorder="1" applyAlignment="1">
      <alignment horizontal="center" vertical="center"/>
    </xf>
    <xf numFmtId="0" fontId="19" fillId="0" borderId="55" xfId="0" applyFont="1" applyBorder="1" applyAlignment="1">
      <alignment horizontal="center" vertical="center"/>
    </xf>
    <xf numFmtId="0" fontId="25" fillId="0" borderId="54" xfId="0" applyFont="1" applyBorder="1" applyAlignment="1">
      <alignment horizontal="center" vertical="center"/>
    </xf>
    <xf numFmtId="0" fontId="21" fillId="0" borderId="28" xfId="0" applyFont="1" applyBorder="1" applyAlignment="1">
      <alignment horizontal="center" vertical="center"/>
    </xf>
    <xf numFmtId="0" fontId="21" fillId="0" borderId="125" xfId="0" applyFont="1" applyBorder="1" applyAlignment="1">
      <alignment horizontal="center" vertical="center"/>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18" fillId="0" borderId="16"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7" xfId="0" applyBorder="1" applyAlignment="1" applyProtection="1">
      <alignment vertical="center"/>
      <protection locked="0"/>
    </xf>
    <xf numFmtId="0" fontId="18" fillId="0" borderId="34" xfId="0" applyFont="1" applyBorder="1" applyAlignment="1" applyProtection="1">
      <alignment vertical="center" wrapText="1"/>
      <protection locked="0"/>
    </xf>
    <xf numFmtId="0" fontId="0" fillId="0" borderId="31" xfId="0" applyFont="1" applyBorder="1" applyAlignment="1" applyProtection="1">
      <alignment vertical="center" wrapText="1"/>
      <protection locked="0"/>
    </xf>
    <xf numFmtId="0" fontId="0" fillId="0" borderId="31" xfId="0" applyFont="1" applyBorder="1" applyAlignment="1" applyProtection="1">
      <alignment vertical="center"/>
      <protection locked="0"/>
    </xf>
    <xf numFmtId="0" fontId="0" fillId="0" borderId="35" xfId="0" applyFont="1" applyBorder="1" applyAlignment="1" applyProtection="1">
      <alignment vertical="center"/>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9" fillId="0" borderId="16"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wrapText="1"/>
    </xf>
    <xf numFmtId="0" fontId="19" fillId="0" borderId="8"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9" fillId="0" borderId="16"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97" fillId="0" borderId="3" xfId="0" applyFont="1" applyBorder="1" applyAlignment="1">
      <alignment horizontal="center" vertical="center" wrapText="1"/>
    </xf>
    <xf numFmtId="0" fontId="97" fillId="0" borderId="4" xfId="0" applyFont="1" applyBorder="1" applyAlignment="1">
      <alignment horizontal="center" vertical="center" wrapText="1"/>
    </xf>
    <xf numFmtId="0" fontId="97" fillId="0" borderId="5" xfId="0" applyFont="1" applyBorder="1" applyAlignment="1">
      <alignment horizontal="center" vertical="center" wrapText="1"/>
    </xf>
    <xf numFmtId="0" fontId="97" fillId="0" borderId="8" xfId="0" applyFont="1" applyBorder="1" applyAlignment="1">
      <alignment horizontal="center" vertical="center" wrapText="1"/>
    </xf>
    <xf numFmtId="0" fontId="97" fillId="0" borderId="0" xfId="0" applyFont="1" applyAlignment="1">
      <alignment horizontal="center" vertical="center" wrapText="1"/>
    </xf>
    <xf numFmtId="0" fontId="97" fillId="0" borderId="12" xfId="0" applyFont="1" applyBorder="1" applyAlignment="1">
      <alignment horizontal="center" vertical="center" wrapText="1"/>
    </xf>
    <xf numFmtId="0" fontId="19" fillId="0" borderId="6"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9" fillId="0" borderId="62" xfId="0" applyFont="1"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1" fillId="0" borderId="14" xfId="0" applyFont="1" applyBorder="1" applyAlignment="1" applyProtection="1">
      <alignment horizontal="left" vertical="center" shrinkToFit="1"/>
      <protection locked="0"/>
    </xf>
    <xf numFmtId="0" fontId="98" fillId="0" borderId="14" xfId="0" applyFont="1" applyBorder="1" applyAlignment="1" applyProtection="1">
      <alignment horizontal="left" vertical="center" shrinkToFit="1"/>
      <protection locked="0"/>
    </xf>
    <xf numFmtId="0" fontId="33" fillId="0" borderId="13" xfId="0" applyFont="1" applyBorder="1" applyAlignment="1">
      <alignment horizontal="right" vertical="center" shrinkToFit="1"/>
    </xf>
    <xf numFmtId="0" fontId="98" fillId="0" borderId="14" xfId="0" applyFont="1" applyBorder="1" applyAlignment="1">
      <alignment horizontal="right" vertical="center" shrinkToFit="1"/>
    </xf>
    <xf numFmtId="0" fontId="49" fillId="0" borderId="0" xfId="0" applyNumberFormat="1" applyFont="1" applyAlignment="1">
      <alignment horizontal="right" shrinkToFit="1"/>
    </xf>
    <xf numFmtId="0" fontId="88" fillId="0" borderId="2" xfId="0" applyFont="1" applyBorder="1" applyAlignment="1">
      <alignment vertical="center"/>
    </xf>
    <xf numFmtId="0" fontId="88" fillId="0" borderId="2" xfId="0" applyFont="1" applyBorder="1"/>
    <xf numFmtId="0" fontId="19"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9" fillId="0" borderId="0" xfId="0" applyFont="1" applyAlignment="1">
      <alignment vertical="top"/>
    </xf>
    <xf numFmtId="0" fontId="0" fillId="0" borderId="0" xfId="0"/>
    <xf numFmtId="0" fontId="0" fillId="0" borderId="12" xfId="0" applyBorder="1"/>
    <xf numFmtId="0" fontId="19" fillId="0" borderId="0" xfId="0" applyFont="1" applyAlignment="1">
      <alignment vertical="top" wrapText="1"/>
    </xf>
    <xf numFmtId="0" fontId="0" fillId="0" borderId="0" xfId="0" applyAlignment="1">
      <alignment vertical="top"/>
    </xf>
    <xf numFmtId="0" fontId="0" fillId="0" borderId="12" xfId="0" applyBorder="1" applyAlignment="1">
      <alignment vertical="top"/>
    </xf>
    <xf numFmtId="0" fontId="0" fillId="0" borderId="2" xfId="0" applyBorder="1" applyAlignment="1">
      <alignment vertical="top"/>
    </xf>
    <xf numFmtId="0" fontId="0" fillId="0" borderId="7" xfId="0" applyBorder="1" applyAlignment="1">
      <alignment vertical="top"/>
    </xf>
    <xf numFmtId="0" fontId="0" fillId="0" borderId="2" xfId="0" applyFont="1" applyBorder="1" applyAlignment="1">
      <alignment horizontal="center" vertical="center" wrapText="1"/>
    </xf>
    <xf numFmtId="0" fontId="35" fillId="0" borderId="4" xfId="0" applyNumberFormat="1" applyFont="1" applyBorder="1" applyAlignment="1">
      <alignment horizontal="center" vertical="center" wrapText="1"/>
    </xf>
    <xf numFmtId="0" fontId="35" fillId="0" borderId="2" xfId="0"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35" fillId="0" borderId="31" xfId="0" applyNumberFormat="1"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3"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42"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35" fillId="0" borderId="42" xfId="0" applyNumberFormat="1" applyFont="1" applyBorder="1" applyAlignment="1">
      <alignment horizontal="center" vertical="center" wrapText="1"/>
    </xf>
    <xf numFmtId="0" fontId="35" fillId="0" borderId="46" xfId="0" applyNumberFormat="1" applyFont="1" applyBorder="1" applyAlignment="1">
      <alignment horizontal="center" vertical="center" wrapText="1"/>
    </xf>
    <xf numFmtId="0" fontId="18" fillId="0" borderId="37"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8" xfId="0" applyFont="1" applyBorder="1" applyAlignment="1" applyProtection="1">
      <alignment horizontal="center" vertical="center" wrapText="1"/>
    </xf>
    <xf numFmtId="0" fontId="20" fillId="0" borderId="34" xfId="0" applyFont="1" applyBorder="1" applyAlignment="1" applyProtection="1">
      <alignment horizontal="center" vertical="center" wrapText="1"/>
    </xf>
    <xf numFmtId="0" fontId="18" fillId="0" borderId="39" xfId="0" applyFont="1" applyBorder="1" applyAlignment="1">
      <alignment horizontal="center" vertical="center"/>
    </xf>
    <xf numFmtId="0" fontId="18" fillId="0" borderId="33" xfId="0" applyFont="1" applyBorder="1" applyAlignment="1">
      <alignment horizontal="center" vertical="center"/>
    </xf>
    <xf numFmtId="0" fontId="20" fillId="0" borderId="38"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35" fillId="0" borderId="38" xfId="0" applyNumberFormat="1" applyFont="1" applyBorder="1" applyAlignment="1">
      <alignment horizontal="center" vertical="center" wrapText="1"/>
    </xf>
    <xf numFmtId="0" fontId="35" fillId="0" borderId="32" xfId="0" applyNumberFormat="1" applyFont="1" applyBorder="1" applyAlignment="1">
      <alignment horizontal="center" vertical="center" wrapText="1"/>
    </xf>
    <xf numFmtId="0" fontId="20" fillId="0" borderId="8" xfId="0" applyFont="1" applyBorder="1" applyAlignment="1">
      <alignment horizontal="center" vertical="center"/>
    </xf>
    <xf numFmtId="0" fontId="20" fillId="0" borderId="34"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20" fillId="0" borderId="0" xfId="0" applyFont="1" applyBorder="1" applyAlignment="1">
      <alignment horizontal="center" vertical="center"/>
    </xf>
    <xf numFmtId="0" fontId="20" fillId="0" borderId="31" xfId="0" applyFont="1" applyBorder="1" applyAlignment="1">
      <alignment horizontal="center" vertical="center"/>
    </xf>
    <xf numFmtId="0" fontId="19" fillId="0" borderId="12" xfId="0" applyFont="1" applyBorder="1" applyAlignment="1">
      <alignment horizontal="center" vertical="center"/>
    </xf>
    <xf numFmtId="0" fontId="19" fillId="0" borderId="35" xfId="0" applyFont="1" applyBorder="1" applyAlignment="1">
      <alignment horizontal="center" vertical="center"/>
    </xf>
    <xf numFmtId="0" fontId="20"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57" xfId="0" applyFont="1" applyBorder="1" applyAlignment="1">
      <alignment vertical="center" wrapText="1"/>
    </xf>
    <xf numFmtId="0" fontId="19" fillId="0" borderId="56" xfId="0" applyFont="1" applyBorder="1" applyAlignment="1">
      <alignment vertical="center" wrapText="1"/>
    </xf>
    <xf numFmtId="0" fontId="19" fillId="0" borderId="57" xfId="0" applyFont="1" applyBorder="1" applyAlignment="1" applyProtection="1">
      <alignment vertical="center" wrapText="1"/>
      <protection locked="0"/>
    </xf>
    <xf numFmtId="0" fontId="19" fillId="0" borderId="56" xfId="0" applyFont="1" applyBorder="1" applyAlignment="1" applyProtection="1">
      <alignment vertical="center" wrapText="1"/>
      <protection locked="0"/>
    </xf>
    <xf numFmtId="0" fontId="19" fillId="0" borderId="65" xfId="0" applyFont="1" applyBorder="1" applyAlignment="1" applyProtection="1">
      <alignment vertical="center" wrapText="1"/>
      <protection locked="0"/>
    </xf>
    <xf numFmtId="0" fontId="19" fillId="0" borderId="6"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5" fillId="0" borderId="0" xfId="0" applyFont="1" applyAlignment="1">
      <alignment horizontal="right" shrinkToFit="1"/>
    </xf>
    <xf numFmtId="0" fontId="95" fillId="0" borderId="0" xfId="0" applyFont="1" applyAlignment="1">
      <alignment horizontal="right" shrinkToFit="1"/>
    </xf>
    <xf numFmtId="0" fontId="25" fillId="0" borderId="0" xfId="0" applyFont="1" applyAlignment="1">
      <alignment horizontal="right" vertical="top"/>
    </xf>
    <xf numFmtId="0" fontId="20" fillId="0" borderId="0" xfId="0" applyFont="1" applyAlignment="1">
      <alignment horizontal="right" vertical="top"/>
    </xf>
    <xf numFmtId="0" fontId="49" fillId="0" borderId="0" xfId="0" applyFont="1" applyAlignment="1">
      <alignment horizontal="right" vertical="top" shrinkToFit="1"/>
    </xf>
    <xf numFmtId="0" fontId="19" fillId="0" borderId="0" xfId="12" applyFont="1" applyAlignment="1">
      <alignment vertical="center" wrapText="1"/>
    </xf>
    <xf numFmtId="0" fontId="20" fillId="0" borderId="9" xfId="0" applyFont="1" applyBorder="1" applyAlignment="1">
      <alignment horizontal="center" vertical="center" wrapText="1"/>
    </xf>
    <xf numFmtId="0" fontId="25" fillId="0" borderId="116" xfId="0" applyFont="1" applyBorder="1" applyAlignment="1" applyProtection="1">
      <alignment horizontal="left" vertical="center" wrapText="1"/>
      <protection locked="0"/>
    </xf>
    <xf numFmtId="0" fontId="25" fillId="0" borderId="58"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9"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7" xfId="0" applyFont="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center" vertical="center"/>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horizontal="left" vertical="center" wrapText="1"/>
    </xf>
    <xf numFmtId="0" fontId="25" fillId="0" borderId="54" xfId="0" applyFont="1" applyBorder="1" applyAlignment="1" applyProtection="1">
      <alignment horizontal="left" vertical="center" wrapText="1"/>
      <protection locked="0"/>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0" fillId="0" borderId="9"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center" vertical="center"/>
    </xf>
    <xf numFmtId="0" fontId="20" fillId="0" borderId="62" xfId="0" applyFont="1" applyBorder="1" applyAlignment="1">
      <alignment horizontal="left" vertical="center" wrapText="1"/>
    </xf>
    <xf numFmtId="0" fontId="20" fillId="0" borderId="61" xfId="0" applyFont="1" applyBorder="1" applyAlignment="1">
      <alignment horizontal="left" vertical="center" wrapText="1"/>
    </xf>
    <xf numFmtId="0" fontId="20" fillId="0" borderId="60" xfId="0" applyFont="1" applyBorder="1" applyAlignment="1">
      <alignment horizontal="left"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0" fillId="0" borderId="12" xfId="0" applyFont="1" applyBorder="1" applyAlignment="1">
      <alignment horizontal="left" wrapText="1"/>
    </xf>
    <xf numFmtId="0" fontId="25" fillId="0" borderId="2" xfId="0" applyFont="1" applyBorder="1" applyAlignment="1" applyProtection="1">
      <alignment vertical="center" shrinkToFit="1"/>
      <protection locked="0"/>
    </xf>
    <xf numFmtId="0" fontId="25" fillId="0" borderId="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9" fillId="0" borderId="6"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25" fillId="0" borderId="8" xfId="0" applyFont="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12"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2"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40" fillId="0" borderId="6"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19" fillId="0" borderId="59" xfId="0" applyFont="1" applyBorder="1" applyAlignment="1">
      <alignment horizontal="center" vertical="center"/>
    </xf>
    <xf numFmtId="0" fontId="19" fillId="0" borderId="54" xfId="0" applyFont="1" applyBorder="1" applyAlignment="1">
      <alignment horizontal="center" vertical="center"/>
    </xf>
    <xf numFmtId="0" fontId="0" fillId="0" borderId="58" xfId="0" applyBorder="1" applyAlignment="1">
      <alignment horizontal="center" vertical="center"/>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5" fillId="0" borderId="5" xfId="0" applyFont="1" applyBorder="1" applyAlignment="1" applyProtection="1">
      <alignmen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38" fontId="35" fillId="0" borderId="0" xfId="6" applyFont="1" applyFill="1" applyBorder="1" applyAlignment="1" applyProtection="1">
      <alignment horizontal="right" vertical="center" wrapText="1"/>
      <protection locked="0"/>
    </xf>
    <xf numFmtId="0" fontId="40" fillId="0" borderId="2" xfId="0" applyFont="1" applyBorder="1" applyAlignment="1">
      <alignment horizontal="left" vertical="center" wrapText="1"/>
    </xf>
    <xf numFmtId="0" fontId="40" fillId="0" borderId="7" xfId="0" applyFont="1" applyBorder="1" applyAlignment="1">
      <alignment horizontal="left" vertical="center" wrapText="1"/>
    </xf>
    <xf numFmtId="0" fontId="32" fillId="0" borderId="8" xfId="0" applyFont="1" applyBorder="1" applyAlignment="1" applyProtection="1">
      <alignment horizontal="left" vertical="center" wrapText="1"/>
      <protection hidden="1"/>
    </xf>
    <xf numFmtId="38" fontId="35" fillId="0" borderId="2" xfId="6" applyFont="1" applyFill="1" applyBorder="1" applyAlignment="1" applyProtection="1">
      <alignment horizontal="right" vertical="center" wrapText="1"/>
      <protection locked="0"/>
    </xf>
    <xf numFmtId="0" fontId="32" fillId="0" borderId="8" xfId="0" applyFont="1" applyBorder="1" applyAlignment="1" applyProtection="1">
      <alignment horizontal="left" wrapText="1"/>
      <protection hidden="1"/>
    </xf>
    <xf numFmtId="0" fontId="19" fillId="0" borderId="2" xfId="0" applyFont="1" applyBorder="1" applyAlignment="1" applyProtection="1">
      <alignment horizontal="center" vertical="center" wrapText="1"/>
      <protection locked="0"/>
    </xf>
    <xf numFmtId="0" fontId="19" fillId="0" borderId="58" xfId="0" applyFont="1" applyBorder="1" applyAlignment="1">
      <alignment horizontal="center" vertical="center"/>
    </xf>
    <xf numFmtId="0" fontId="19" fillId="0" borderId="4" xfId="0" applyFont="1" applyBorder="1" applyAlignment="1">
      <alignment horizontal="center" vertical="center" wrapText="1"/>
    </xf>
    <xf numFmtId="0" fontId="19" fillId="0" borderId="6" xfId="0" applyFont="1" applyBorder="1" applyAlignment="1">
      <alignment horizontal="right" vertical="center" wrapText="1"/>
    </xf>
    <xf numFmtId="0" fontId="19" fillId="0" borderId="2" xfId="0" applyFont="1" applyBorder="1" applyAlignment="1">
      <alignment horizontal="right" vertical="center" wrapText="1"/>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71" fillId="0" borderId="4" xfId="0" applyFont="1" applyBorder="1" applyAlignment="1">
      <alignment vertical="center" wrapText="1"/>
    </xf>
    <xf numFmtId="0" fontId="71" fillId="0" borderId="5" xfId="0" applyFont="1" applyBorder="1" applyAlignment="1">
      <alignment vertical="center" wrapText="1"/>
    </xf>
    <xf numFmtId="0" fontId="71" fillId="0" borderId="0" xfId="0" applyFont="1" applyAlignment="1">
      <alignment vertical="center" wrapText="1"/>
    </xf>
    <xf numFmtId="0" fontId="71" fillId="0" borderId="12" xfId="0" applyFont="1" applyBorder="1" applyAlignment="1">
      <alignment vertical="center" wrapText="1"/>
    </xf>
    <xf numFmtId="0" fontId="71" fillId="0" borderId="2" xfId="0" applyFont="1" applyBorder="1" applyAlignment="1">
      <alignment vertical="center" wrapText="1"/>
    </xf>
    <xf numFmtId="0" fontId="71" fillId="0" borderId="7" xfId="0" applyFont="1" applyBorder="1" applyAlignment="1">
      <alignment vertical="center" wrapText="1"/>
    </xf>
    <xf numFmtId="0" fontId="19" fillId="0" borderId="2" xfId="0" applyFont="1" applyBorder="1" applyAlignment="1">
      <alignment horizontal="left" vertical="center"/>
    </xf>
    <xf numFmtId="0" fontId="20" fillId="0" borderId="9" xfId="0" applyFont="1" applyBorder="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pplyProtection="1">
      <alignment horizontal="left" vertical="center" wrapText="1" shrinkToFit="1"/>
      <protection locked="0"/>
    </xf>
    <xf numFmtId="0" fontId="20" fillId="0" borderId="10"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5" fillId="0" borderId="9" xfId="0" applyFont="1" applyBorder="1" applyAlignment="1" applyProtection="1">
      <alignment vertical="center" wrapText="1"/>
      <protection locked="0"/>
    </xf>
    <xf numFmtId="0" fontId="25" fillId="0" borderId="10" xfId="0" applyFont="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0" fontId="20"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1" fillId="0" borderId="0" xfId="0" applyFont="1" applyAlignment="1">
      <alignment horizontal="right"/>
    </xf>
    <xf numFmtId="0" fontId="20" fillId="0" borderId="0" xfId="0" applyFont="1" applyAlignment="1">
      <alignment horizontal="right" vertical="top" shrinkToFit="1"/>
    </xf>
    <xf numFmtId="0" fontId="48" fillId="0" borderId="68" xfId="11" applyFont="1" applyBorder="1" applyAlignment="1">
      <alignment vertical="center" wrapText="1"/>
    </xf>
    <xf numFmtId="0" fontId="46" fillId="0" borderId="68" xfId="11" applyFont="1" applyBorder="1">
      <alignment vertical="center"/>
    </xf>
    <xf numFmtId="0" fontId="46" fillId="0" borderId="69" xfId="11" applyFont="1" applyBorder="1" applyAlignment="1">
      <alignment horizontal="left" vertical="center"/>
    </xf>
    <xf numFmtId="0" fontId="46" fillId="0" borderId="18" xfId="11" applyFont="1" applyBorder="1" applyAlignment="1">
      <alignment horizontal="left" vertical="center"/>
    </xf>
    <xf numFmtId="0" fontId="46" fillId="0" borderId="17" xfId="11" applyFont="1" applyBorder="1" applyAlignment="1">
      <alignment horizontal="left" vertical="center"/>
    </xf>
    <xf numFmtId="0" fontId="46" fillId="0" borderId="70" xfId="11" applyFont="1" applyBorder="1" applyAlignment="1">
      <alignment horizontal="center" vertical="center"/>
    </xf>
    <xf numFmtId="0" fontId="46" fillId="0" borderId="72" xfId="11" applyFont="1" applyBorder="1" applyAlignment="1">
      <alignment horizontal="center" vertical="center"/>
    </xf>
    <xf numFmtId="0" fontId="46" fillId="0" borderId="71" xfId="11" applyFont="1" applyBorder="1">
      <alignment vertical="center"/>
    </xf>
    <xf numFmtId="0" fontId="46" fillId="0" borderId="66" xfId="11" applyFont="1" applyBorder="1" applyAlignment="1">
      <alignment horizontal="left" vertical="center"/>
    </xf>
    <xf numFmtId="0" fontId="46" fillId="0" borderId="56" xfId="11" applyFont="1" applyBorder="1" applyAlignment="1">
      <alignment horizontal="left" vertical="center"/>
    </xf>
    <xf numFmtId="0" fontId="46" fillId="0" borderId="65" xfId="11" applyFont="1" applyBorder="1" applyAlignment="1">
      <alignment horizontal="left" vertical="center"/>
    </xf>
    <xf numFmtId="0" fontId="46" fillId="0" borderId="73" xfId="11" applyFont="1" applyBorder="1" applyAlignment="1">
      <alignment horizontal="center" vertical="center"/>
    </xf>
    <xf numFmtId="0" fontId="46" fillId="0" borderId="77" xfId="11" applyFont="1" applyBorder="1" applyAlignment="1">
      <alignment horizontal="center" vertical="center"/>
    </xf>
    <xf numFmtId="0" fontId="46" fillId="0" borderId="78" xfId="11" applyFont="1" applyBorder="1">
      <alignment vertical="center"/>
    </xf>
    <xf numFmtId="0" fontId="35" fillId="0" borderId="74" xfId="11" applyFont="1" applyBorder="1" applyAlignment="1">
      <alignment horizontal="left" vertical="center" wrapText="1"/>
    </xf>
    <xf numFmtId="0" fontId="35" fillId="0" borderId="75" xfId="11" applyFont="1" applyBorder="1" applyAlignment="1">
      <alignment horizontal="left" vertical="center" wrapText="1"/>
    </xf>
    <xf numFmtId="0" fontId="35" fillId="0" borderId="76" xfId="11" applyFont="1" applyBorder="1" applyAlignment="1">
      <alignment horizontal="left" vertical="center" wrapText="1"/>
    </xf>
    <xf numFmtId="0" fontId="35" fillId="0" borderId="46" xfId="11" applyFont="1" applyBorder="1" applyAlignment="1">
      <alignment horizontal="left" vertical="center" wrapText="1"/>
    </xf>
    <xf numFmtId="0" fontId="35" fillId="0" borderId="2" xfId="11" applyFont="1" applyBorder="1" applyAlignment="1">
      <alignment horizontal="left" vertical="center" wrapText="1"/>
    </xf>
    <xf numFmtId="0" fontId="35" fillId="0" borderId="7" xfId="11" applyFont="1" applyBorder="1" applyAlignment="1">
      <alignment horizontal="left" vertical="center" wrapText="1"/>
    </xf>
    <xf numFmtId="0" fontId="49" fillId="0" borderId="1" xfId="11" applyFont="1" applyBorder="1" applyAlignment="1">
      <alignment horizontal="center" vertical="center" wrapText="1"/>
    </xf>
    <xf numFmtId="0" fontId="49" fillId="0" borderId="1" xfId="11" applyFont="1" applyBorder="1" applyAlignment="1">
      <alignment horizontal="center" vertical="center"/>
    </xf>
    <xf numFmtId="0" fontId="18" fillId="0" borderId="1" xfId="11" applyFont="1" applyBorder="1" applyAlignment="1">
      <alignment horizontal="center" vertical="center"/>
    </xf>
    <xf numFmtId="176" fontId="18" fillId="0" borderId="1" xfId="11" applyNumberFormat="1" applyFont="1" applyBorder="1" applyAlignment="1">
      <alignment horizontal="center" vertical="center"/>
    </xf>
    <xf numFmtId="0" fontId="45" fillId="0" borderId="1" xfId="11" applyFont="1" applyBorder="1" applyAlignment="1" applyProtection="1">
      <alignment horizontal="center" vertical="center"/>
      <protection locked="0"/>
    </xf>
    <xf numFmtId="0" fontId="45" fillId="0" borderId="9" xfId="11" applyFont="1" applyBorder="1" applyAlignment="1" applyProtection="1">
      <alignment horizontal="center" vertical="center"/>
      <protection locked="0"/>
    </xf>
    <xf numFmtId="0" fontId="45" fillId="0" borderId="11" xfId="11" applyFont="1" applyBorder="1" applyAlignment="1" applyProtection="1">
      <alignment horizontal="center" vertical="center"/>
      <protection locked="0"/>
    </xf>
    <xf numFmtId="176" fontId="18" fillId="0" borderId="79" xfId="11" applyNumberFormat="1" applyFont="1" applyBorder="1" applyAlignment="1">
      <alignment horizontal="center" vertical="center"/>
    </xf>
    <xf numFmtId="0" fontId="45" fillId="0" borderId="79" xfId="11" applyFont="1" applyBorder="1" applyAlignment="1" applyProtection="1">
      <alignment horizontal="center" vertical="center"/>
      <protection locked="0"/>
    </xf>
    <xf numFmtId="0" fontId="45" fillId="0" borderId="80" xfId="11" applyFont="1" applyBorder="1" applyAlignment="1" applyProtection="1">
      <alignment horizontal="center" vertical="center"/>
      <protection locked="0"/>
    </xf>
    <xf numFmtId="0" fontId="45" fillId="0" borderId="81" xfId="11" applyFont="1" applyBorder="1" applyAlignment="1" applyProtection="1">
      <alignment horizontal="center" vertical="center"/>
      <protection locked="0"/>
    </xf>
    <xf numFmtId="176" fontId="18" fillId="0" borderId="9" xfId="11" applyNumberFormat="1" applyFont="1" applyBorder="1" applyAlignment="1">
      <alignment horizontal="center" vertical="center"/>
    </xf>
    <xf numFmtId="176" fontId="18" fillId="0" borderId="11" xfId="11" applyNumberFormat="1" applyFont="1" applyBorder="1" applyAlignment="1">
      <alignment horizontal="center" vertical="center"/>
    </xf>
    <xf numFmtId="176" fontId="18" fillId="5" borderId="58" xfId="11" applyNumberFormat="1" applyFont="1" applyFill="1" applyBorder="1" applyAlignment="1">
      <alignment horizontal="center" vertical="center"/>
    </xf>
    <xf numFmtId="0" fontId="19" fillId="5" borderId="58" xfId="11" applyFont="1" applyFill="1" applyBorder="1" applyAlignment="1">
      <alignment horizontal="center" vertical="center"/>
    </xf>
    <xf numFmtId="0" fontId="19" fillId="5" borderId="9" xfId="11" applyFont="1" applyFill="1" applyBorder="1" applyAlignment="1">
      <alignment horizontal="center" vertical="center"/>
    </xf>
    <xf numFmtId="176" fontId="18" fillId="5" borderId="1" xfId="11" applyNumberFormat="1" applyFont="1" applyFill="1" applyBorder="1" applyAlignment="1">
      <alignment horizontal="center" vertical="center"/>
    </xf>
    <xf numFmtId="0" fontId="19" fillId="5" borderId="1" xfId="11" applyFont="1" applyFill="1" applyBorder="1" applyAlignment="1">
      <alignment horizontal="center" vertical="center"/>
    </xf>
    <xf numFmtId="0" fontId="19" fillId="6" borderId="1" xfId="11" applyFont="1" applyFill="1" applyBorder="1" applyAlignment="1">
      <alignment horizontal="center" vertical="center"/>
    </xf>
    <xf numFmtId="0" fontId="19" fillId="6" borderId="9" xfId="11" applyFont="1" applyFill="1" applyBorder="1" applyAlignment="1">
      <alignment horizontal="center" vertical="center"/>
    </xf>
    <xf numFmtId="0" fontId="18" fillId="0" borderId="0" xfId="11" applyFont="1" applyAlignment="1">
      <alignment horizontal="right" vertical="center" shrinkToFit="1"/>
    </xf>
    <xf numFmtId="0" fontId="0" fillId="0" borderId="0" xfId="0" applyAlignment="1">
      <alignment horizontal="right" vertical="center" shrinkToFit="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pplyAlignment="1">
      <alignment horizontal="left" vertical="center"/>
    </xf>
    <xf numFmtId="0" fontId="45" fillId="5" borderId="3" xfId="11" applyFont="1" applyFill="1" applyBorder="1" applyAlignment="1">
      <alignment horizontal="center"/>
    </xf>
    <xf numFmtId="0" fontId="45" fillId="5" borderId="4" xfId="11" applyFont="1" applyFill="1" applyBorder="1" applyAlignment="1">
      <alignment horizontal="center"/>
    </xf>
    <xf numFmtId="0" fontId="45" fillId="5" borderId="5" xfId="11" applyFont="1" applyFill="1" applyBorder="1" applyAlignment="1">
      <alignment horizontal="center"/>
    </xf>
    <xf numFmtId="0" fontId="45" fillId="5" borderId="8" xfId="11" applyFont="1" applyFill="1" applyBorder="1" applyAlignment="1">
      <alignment horizontal="center"/>
    </xf>
    <xf numFmtId="0" fontId="45" fillId="5" borderId="0" xfId="11" applyFont="1" applyFill="1" applyAlignment="1">
      <alignment horizontal="center"/>
    </xf>
    <xf numFmtId="0" fontId="45" fillId="5" borderId="12" xfId="11" applyFont="1" applyFill="1" applyBorder="1" applyAlignment="1">
      <alignment horizontal="center"/>
    </xf>
    <xf numFmtId="0" fontId="45" fillId="5" borderId="6" xfId="11" applyFont="1" applyFill="1" applyBorder="1" applyAlignment="1">
      <alignment horizontal="center"/>
    </xf>
    <xf numFmtId="0" fontId="45" fillId="5" borderId="2" xfId="11" applyFont="1" applyFill="1" applyBorder="1" applyAlignment="1">
      <alignment horizontal="center"/>
    </xf>
    <xf numFmtId="0" fontId="45" fillId="5" borderId="7" xfId="11" applyFont="1" applyFill="1" applyBorder="1" applyAlignment="1">
      <alignment horizontal="center"/>
    </xf>
    <xf numFmtId="0" fontId="20" fillId="0" borderId="0" xfId="0" applyFont="1" applyAlignment="1">
      <alignment horizontal="center" vertical="center"/>
    </xf>
    <xf numFmtId="0" fontId="20" fillId="0" borderId="0" xfId="0" applyFont="1" applyAlignment="1">
      <alignment vertical="top" wrapText="1"/>
    </xf>
    <xf numFmtId="0" fontId="20" fillId="0" borderId="0" xfId="0" applyFont="1" applyAlignment="1">
      <alignment vertical="center" wrapText="1"/>
    </xf>
    <xf numFmtId="0" fontId="25" fillId="0" borderId="0" xfId="0" applyFont="1"/>
    <xf numFmtId="0" fontId="26" fillId="0" borderId="0" xfId="0" applyFont="1" applyAlignment="1">
      <alignment horizontal="center"/>
    </xf>
    <xf numFmtId="0" fontId="26" fillId="0" borderId="0" xfId="0" applyFont="1"/>
    <xf numFmtId="0" fontId="20" fillId="0" borderId="0" xfId="0" applyFont="1"/>
    <xf numFmtId="0" fontId="20" fillId="0" borderId="0" xfId="0" applyFont="1" applyAlignment="1">
      <alignment wrapText="1"/>
    </xf>
    <xf numFmtId="0" fontId="20"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horizont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NumberFormat="1" applyFont="1" applyAlignment="1">
      <alignment horizontal="left" vertical="center" wrapText="1"/>
    </xf>
    <xf numFmtId="0" fontId="20" fillId="0" borderId="0" xfId="0" applyFont="1" applyAlignment="1" applyProtection="1">
      <alignment horizontal="left"/>
      <protection locked="0"/>
    </xf>
    <xf numFmtId="0" fontId="20" fillId="0" borderId="0" xfId="0" applyFont="1" applyAlignment="1">
      <alignment horizontal="left" vertical="top"/>
    </xf>
    <xf numFmtId="49" fontId="20" fillId="0" borderId="0" xfId="0" applyNumberFormat="1" applyFont="1" applyAlignment="1">
      <alignment horizontal="left" vertical="center" wrapText="1" shrinkToFit="1"/>
    </xf>
    <xf numFmtId="0" fontId="20" fillId="0" borderId="0" xfId="0" applyNumberFormat="1" applyFont="1" applyAlignment="1">
      <alignment horizontal="left" vertical="center" wrapText="1" shrinkToFit="1"/>
    </xf>
    <xf numFmtId="0" fontId="35" fillId="0" borderId="88" xfId="0" applyFont="1" applyBorder="1" applyAlignment="1">
      <alignment horizontal="center" vertical="center"/>
    </xf>
    <xf numFmtId="0" fontId="35" fillId="0" borderId="2" xfId="0" applyFont="1" applyBorder="1" applyAlignment="1">
      <alignment horizontal="center" vertical="center"/>
    </xf>
    <xf numFmtId="0" fontId="35" fillId="0" borderId="96" xfId="0" applyFont="1" applyBorder="1" applyAlignment="1">
      <alignment horizontal="center"/>
    </xf>
    <xf numFmtId="0" fontId="39" fillId="0" borderId="0" xfId="0" applyFont="1" applyAlignment="1">
      <alignment horizontal="left" vertical="top" wrapText="1"/>
    </xf>
    <xf numFmtId="0" fontId="19" fillId="0" borderId="9"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85" xfId="0" applyFont="1" applyBorder="1" applyAlignment="1" applyProtection="1">
      <alignment horizontal="left" vertical="center"/>
      <protection locked="0"/>
    </xf>
    <xf numFmtId="0" fontId="35" fillId="0" borderId="89"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19" fillId="0" borderId="80" xfId="0" applyFont="1" applyBorder="1" applyAlignment="1" applyProtection="1">
      <alignment horizontal="left" vertical="center"/>
      <protection locked="0"/>
    </xf>
    <xf numFmtId="0" fontId="19" fillId="0" borderId="91" xfId="0" applyFont="1" applyBorder="1" applyAlignment="1" applyProtection="1">
      <alignment horizontal="left" vertical="center"/>
      <protection locked="0"/>
    </xf>
    <xf numFmtId="0" fontId="19" fillId="0" borderId="81" xfId="0" applyFont="1" applyBorder="1" applyAlignment="1" applyProtection="1">
      <alignment horizontal="left" vertical="center"/>
      <protection locked="0"/>
    </xf>
    <xf numFmtId="0" fontId="19" fillId="0" borderId="94" xfId="0"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pplyProtection="1">
      <alignment horizontal="center" vertical="center"/>
      <protection locked="0"/>
    </xf>
    <xf numFmtId="0" fontId="19" fillId="0" borderId="1"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10" xfId="0" applyFont="1" applyBorder="1" applyAlignment="1" applyProtection="1">
      <alignment horizontal="left" vertical="center" shrinkToFit="1"/>
      <protection locked="0"/>
    </xf>
    <xf numFmtId="0" fontId="19" fillId="0" borderId="92" xfId="0" applyFont="1" applyBorder="1" applyAlignment="1">
      <alignment horizontal="center" vertical="center"/>
    </xf>
    <xf numFmtId="0" fontId="19" fillId="0" borderId="92" xfId="0" applyFont="1" applyBorder="1" applyAlignment="1">
      <alignment vertical="center"/>
    </xf>
    <xf numFmtId="0" fontId="19" fillId="0" borderId="92" xfId="0" applyFont="1" applyBorder="1" applyAlignment="1">
      <alignment horizontal="right" vertical="center"/>
    </xf>
    <xf numFmtId="0" fontId="19" fillId="0" borderId="93" xfId="0" applyFont="1" applyBorder="1" applyAlignment="1">
      <alignment horizontal="right" vertical="center"/>
    </xf>
    <xf numFmtId="0" fontId="19" fillId="0" borderId="1" xfId="0" applyFont="1" applyBorder="1" applyAlignment="1">
      <alignment horizontal="center" vertical="center"/>
    </xf>
    <xf numFmtId="0" fontId="19" fillId="0" borderId="9" xfId="0" applyFont="1" applyBorder="1" applyAlignment="1">
      <alignment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55" fillId="0" borderId="0" xfId="0" applyFont="1" applyAlignment="1">
      <alignment horizontal="left" vertical="top" wrapText="1"/>
    </xf>
    <xf numFmtId="177" fontId="19" fillId="0" borderId="9" xfId="0" applyNumberFormat="1" applyFont="1" applyBorder="1" applyAlignment="1">
      <alignment horizontal="left" vertical="center" wrapText="1" shrinkToFit="1"/>
    </xf>
    <xf numFmtId="177" fontId="19" fillId="0" borderId="10" xfId="0" applyNumberFormat="1" applyFont="1" applyBorder="1" applyAlignment="1">
      <alignment horizontal="left" vertical="center" wrapText="1" shrinkToFit="1"/>
    </xf>
    <xf numFmtId="177" fontId="19" fillId="0" borderId="85" xfId="0" applyNumberFormat="1" applyFont="1" applyBorder="1" applyAlignment="1">
      <alignment horizontal="left" vertical="center" wrapText="1" shrinkToFit="1"/>
    </xf>
    <xf numFmtId="178" fontId="35" fillId="0" borderId="87" xfId="0" applyNumberFormat="1" applyFont="1" applyBorder="1" applyAlignment="1" applyProtection="1">
      <alignment horizontal="right" vertical="center"/>
      <protection locked="0"/>
    </xf>
    <xf numFmtId="178" fontId="35" fillId="0" borderId="4" xfId="0" applyNumberFormat="1" applyFont="1" applyBorder="1" applyAlignment="1" applyProtection="1">
      <alignment horizontal="right" vertical="center"/>
      <protection locked="0"/>
    </xf>
    <xf numFmtId="178" fontId="35" fillId="0" borderId="88" xfId="0" applyNumberFormat="1" applyFont="1" applyBorder="1" applyAlignment="1" applyProtection="1">
      <alignment horizontal="right" vertical="center"/>
      <protection locked="0"/>
    </xf>
    <xf numFmtId="178" fontId="35" fillId="0" borderId="2" xfId="0" applyNumberFormat="1" applyFont="1" applyBorder="1" applyAlignment="1" applyProtection="1">
      <alignment horizontal="right" vertical="center"/>
      <protection locked="0"/>
    </xf>
    <xf numFmtId="0" fontId="35" fillId="0" borderId="5" xfId="0" applyFont="1" applyBorder="1" applyAlignment="1">
      <alignment horizontal="center"/>
    </xf>
    <xf numFmtId="0" fontId="35" fillId="0" borderId="7" xfId="0" applyFont="1" applyBorder="1" applyAlignment="1">
      <alignment horizontal="center"/>
    </xf>
    <xf numFmtId="177" fontId="19" fillId="0" borderId="9" xfId="0" applyNumberFormat="1" applyFont="1" applyBorder="1" applyAlignment="1">
      <alignment horizontal="center" vertical="center" wrapText="1" shrinkToFit="1"/>
    </xf>
    <xf numFmtId="177" fontId="19" fillId="0" borderId="10" xfId="0" applyNumberFormat="1" applyFont="1" applyBorder="1" applyAlignment="1">
      <alignment horizontal="center" vertical="center" wrapText="1" shrinkToFit="1"/>
    </xf>
    <xf numFmtId="177" fontId="19" fillId="0" borderId="10" xfId="0" applyNumberFormat="1" applyFont="1" applyBorder="1" applyAlignment="1" applyProtection="1">
      <alignment horizontal="left" vertical="center" wrapText="1" shrinkToFit="1"/>
      <protection locked="0"/>
    </xf>
    <xf numFmtId="177" fontId="19" fillId="0" borderId="85" xfId="0" applyNumberFormat="1" applyFont="1" applyBorder="1" applyAlignment="1" applyProtection="1">
      <alignment horizontal="left" vertical="center" wrapText="1" shrinkToFit="1"/>
      <protection locked="0"/>
    </xf>
    <xf numFmtId="0" fontId="55" fillId="0" borderId="0" xfId="0" applyFont="1" applyAlignment="1">
      <alignment horizontal="justify" vertical="center"/>
    </xf>
    <xf numFmtId="0" fontId="19" fillId="0" borderId="0" xfId="0" applyFont="1" applyAlignment="1" applyProtection="1">
      <alignment horizontal="left" vertical="center"/>
    </xf>
    <xf numFmtId="0" fontId="35" fillId="0" borderId="0" xfId="0" applyFont="1" applyAlignment="1">
      <alignment horizontal="left" vertical="center" wrapText="1"/>
    </xf>
    <xf numFmtId="0" fontId="35" fillId="0" borderId="74" xfId="0" applyNumberFormat="1" applyFont="1" applyBorder="1" applyAlignment="1">
      <alignment horizontal="left" vertical="center" wrapText="1"/>
    </xf>
    <xf numFmtId="0" fontId="35" fillId="0" borderId="75" xfId="0" applyNumberFormat="1" applyFont="1" applyBorder="1" applyAlignment="1">
      <alignment horizontal="left" vertical="center" wrapText="1"/>
    </xf>
    <xf numFmtId="0" fontId="35" fillId="0" borderId="82" xfId="0" applyNumberFormat="1" applyFont="1" applyBorder="1" applyAlignment="1">
      <alignment horizontal="left" vertical="center" wrapText="1"/>
    </xf>
    <xf numFmtId="0" fontId="35" fillId="0" borderId="83" xfId="0" applyNumberFormat="1" applyFont="1" applyBorder="1" applyAlignment="1">
      <alignment horizontal="left" vertical="center" wrapText="1"/>
    </xf>
    <xf numFmtId="0" fontId="35" fillId="0" borderId="61" xfId="0" applyNumberFormat="1" applyFont="1" applyBorder="1" applyAlignment="1">
      <alignment horizontal="left" vertical="center" wrapText="1"/>
    </xf>
    <xf numFmtId="0" fontId="35" fillId="0" borderId="84" xfId="0" applyNumberFormat="1" applyFont="1" applyBorder="1" applyAlignment="1">
      <alignment horizontal="left" vertical="center" wrapText="1"/>
    </xf>
    <xf numFmtId="0" fontId="31" fillId="0" borderId="0" xfId="0" applyFont="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center" vertical="center"/>
    </xf>
    <xf numFmtId="0" fontId="49" fillId="0" borderId="1" xfId="0" applyFont="1" applyBorder="1" applyAlignment="1">
      <alignment horizontal="center"/>
    </xf>
    <xf numFmtId="0" fontId="49" fillId="0" borderId="1" xfId="0" applyFont="1" applyBorder="1" applyAlignment="1">
      <alignment horizontal="left"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177" fontId="49" fillId="0" borderId="3" xfId="0" applyNumberFormat="1" applyFont="1" applyBorder="1" applyAlignment="1">
      <alignment horizontal="left" vertical="center" wrapText="1"/>
    </xf>
    <xf numFmtId="177" fontId="49" fillId="0" borderId="4" xfId="0" applyNumberFormat="1" applyFont="1" applyBorder="1" applyAlignment="1">
      <alignment horizontal="left" vertical="center" wrapText="1"/>
    </xf>
    <xf numFmtId="177" fontId="49" fillId="0" borderId="5" xfId="0" applyNumberFormat="1" applyFont="1" applyBorder="1" applyAlignment="1">
      <alignment horizontal="left" vertical="center" wrapText="1"/>
    </xf>
    <xf numFmtId="177" fontId="49" fillId="0" borderId="8" xfId="0" applyNumberFormat="1" applyFont="1" applyBorder="1" applyAlignment="1">
      <alignment horizontal="left" vertical="center" wrapText="1"/>
    </xf>
    <xf numFmtId="177" fontId="49" fillId="0" borderId="0" xfId="0" applyNumberFormat="1" applyFont="1" applyAlignment="1">
      <alignment horizontal="left" vertical="center" wrapText="1"/>
    </xf>
    <xf numFmtId="177" fontId="49" fillId="0" borderId="12" xfId="0" applyNumberFormat="1" applyFont="1" applyBorder="1" applyAlignment="1">
      <alignment horizontal="left" vertical="center" wrapText="1"/>
    </xf>
    <xf numFmtId="177" fontId="49" fillId="0" borderId="6" xfId="0" applyNumberFormat="1" applyFont="1" applyBorder="1" applyAlignment="1">
      <alignment horizontal="left" vertical="center" wrapText="1"/>
    </xf>
    <xf numFmtId="177" fontId="49" fillId="0" borderId="2" xfId="0" applyNumberFormat="1" applyFont="1" applyBorder="1" applyAlignment="1">
      <alignment horizontal="left" vertical="center" wrapText="1"/>
    </xf>
    <xf numFmtId="177" fontId="49" fillId="0" borderId="7" xfId="0" applyNumberFormat="1"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0" xfId="0" applyFont="1" applyAlignment="1">
      <alignment horizontal="justify" vertical="center"/>
    </xf>
    <xf numFmtId="0" fontId="49" fillId="0" borderId="0" xfId="0" applyFont="1"/>
    <xf numFmtId="0" fontId="49" fillId="0" borderId="0" xfId="0" applyFont="1" applyAlignment="1" applyProtection="1">
      <alignment horizontal="right" vertical="center"/>
      <protection locked="0"/>
    </xf>
    <xf numFmtId="0" fontId="59" fillId="0" borderId="2" xfId="0" applyFont="1" applyBorder="1" applyAlignment="1">
      <alignment horizontal="left" vertical="center"/>
    </xf>
    <xf numFmtId="0" fontId="49" fillId="0" borderId="1" xfId="0" applyFont="1" applyBorder="1" applyAlignment="1" applyProtection="1">
      <alignment horizontal="left" vertical="center" wrapText="1"/>
      <protection locked="0"/>
    </xf>
    <xf numFmtId="49" fontId="49" fillId="0" borderId="1" xfId="0" applyNumberFormat="1" applyFont="1" applyBorder="1" applyAlignment="1" applyProtection="1">
      <alignment horizontal="left" vertical="center" wrapText="1"/>
      <protection locked="0"/>
    </xf>
    <xf numFmtId="0" fontId="49" fillId="0" borderId="59"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0" xfId="0" applyFont="1" applyAlignment="1">
      <alignment horizontal="center" vertical="center" wrapText="1"/>
    </xf>
    <xf numFmtId="0" fontId="49" fillId="0" borderId="12"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54" xfId="0" applyFont="1" applyBorder="1" applyAlignment="1" applyProtection="1">
      <alignment horizontal="center" vertical="center" wrapText="1"/>
    </xf>
    <xf numFmtId="0" fontId="49" fillId="0" borderId="58" xfId="0" applyFont="1" applyBorder="1" applyAlignment="1" applyProtection="1">
      <alignment horizontal="center" vertical="center" wrapText="1"/>
    </xf>
    <xf numFmtId="0" fontId="117" fillId="0" borderId="8" xfId="13"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8" xfId="0" applyFont="1" applyBorder="1" applyAlignment="1">
      <alignment horizontal="center" wrapText="1"/>
    </xf>
    <xf numFmtId="0" fontId="49" fillId="0" borderId="0" xfId="0" applyFont="1" applyAlignment="1">
      <alignment horizontal="center" wrapText="1"/>
    </xf>
    <xf numFmtId="0" fontId="49" fillId="0" borderId="12" xfId="0" applyFont="1" applyBorder="1" applyAlignment="1">
      <alignment horizontal="center" wrapText="1"/>
    </xf>
    <xf numFmtId="0" fontId="49" fillId="0" borderId="6" xfId="0" applyFont="1" applyBorder="1" applyAlignment="1">
      <alignment horizontal="center" wrapText="1"/>
    </xf>
    <xf numFmtId="0" fontId="49" fillId="0" borderId="2" xfId="0" applyFont="1" applyBorder="1" applyAlignment="1">
      <alignment horizontal="center" wrapText="1"/>
    </xf>
    <xf numFmtId="0" fontId="49" fillId="0" borderId="7" xfId="0" applyFont="1" applyBorder="1" applyAlignment="1">
      <alignment horizontal="center" wrapText="1"/>
    </xf>
    <xf numFmtId="0" fontId="50" fillId="0" borderId="0" xfId="0" applyFont="1" applyAlignment="1">
      <alignment horizontal="center" vertical="center"/>
    </xf>
    <xf numFmtId="0" fontId="18" fillId="0" borderId="0" xfId="0" applyFont="1" applyAlignment="1">
      <alignment horizontal="justify" vertical="center"/>
    </xf>
    <xf numFmtId="0" fontId="18" fillId="0" borderId="0" xfId="0" applyFont="1"/>
    <xf numFmtId="0" fontId="45" fillId="0" borderId="2" xfId="0" applyFont="1" applyBorder="1" applyAlignment="1">
      <alignment vertical="center"/>
    </xf>
    <xf numFmtId="0" fontId="121" fillId="0" borderId="0" xfId="0" applyFont="1" applyAlignment="1">
      <alignment horizontal="right" vertical="center"/>
    </xf>
    <xf numFmtId="0" fontId="38" fillId="0" borderId="139" xfId="0" applyFont="1" applyBorder="1" applyAlignment="1">
      <alignment horizontal="left" vertical="center" wrapText="1"/>
    </xf>
    <xf numFmtId="0" fontId="38" fillId="0" borderId="140" xfId="0" applyFont="1" applyBorder="1" applyAlignment="1">
      <alignment horizontal="left" vertical="center" wrapText="1"/>
    </xf>
    <xf numFmtId="0" fontId="38" fillId="0" borderId="141" xfId="0" applyFont="1" applyBorder="1" applyAlignment="1">
      <alignment horizontal="left" vertical="center" wrapText="1"/>
    </xf>
    <xf numFmtId="0" fontId="63" fillId="0" borderId="142" xfId="0" applyFont="1" applyFill="1" applyBorder="1" applyAlignment="1" applyProtection="1">
      <alignment horizontal="left" vertical="center"/>
    </xf>
    <xf numFmtId="0" fontId="63" fillId="0" borderId="140" xfId="0" applyFont="1" applyFill="1" applyBorder="1" applyAlignment="1" applyProtection="1">
      <alignment horizontal="left" vertical="center"/>
    </xf>
    <xf numFmtId="0" fontId="63" fillId="0" borderId="144" xfId="0" applyFont="1" applyFill="1" applyBorder="1" applyAlignment="1" applyProtection="1">
      <alignment horizontal="left" vertical="center"/>
    </xf>
    <xf numFmtId="0" fontId="37" fillId="0" borderId="143" xfId="0" applyFont="1" applyFill="1" applyBorder="1" applyAlignment="1" applyProtection="1">
      <alignment horizontal="center" vertical="center"/>
      <protection locked="0"/>
    </xf>
    <xf numFmtId="0" fontId="37" fillId="0" borderId="141" xfId="0" applyFont="1" applyFill="1" applyBorder="1" applyAlignment="1" applyProtection="1">
      <alignment horizontal="center" vertical="center"/>
      <protection locked="0"/>
    </xf>
    <xf numFmtId="0" fontId="38" fillId="0" borderId="97" xfId="0" applyFont="1" applyBorder="1" applyAlignment="1">
      <alignment horizontal="left" vertical="center"/>
    </xf>
    <xf numFmtId="0" fontId="38" fillId="0" borderId="98" xfId="0" applyFont="1" applyBorder="1" applyAlignment="1">
      <alignment horizontal="left" vertical="center"/>
    </xf>
    <xf numFmtId="0" fontId="37" fillId="0" borderId="100" xfId="0" applyFont="1" applyBorder="1" applyAlignment="1">
      <alignment horizontal="center" vertical="center"/>
    </xf>
    <xf numFmtId="0" fontId="37" fillId="0" borderId="98" xfId="0" applyFont="1" applyBorder="1" applyAlignment="1">
      <alignment horizontal="center" vertical="center"/>
    </xf>
    <xf numFmtId="0" fontId="37" fillId="0" borderId="98" xfId="0" applyFont="1" applyBorder="1" applyAlignment="1" applyProtection="1">
      <alignment horizontal="center" vertical="center"/>
      <protection locked="0"/>
    </xf>
    <xf numFmtId="0" fontId="38" fillId="0" borderId="102" xfId="0" applyFont="1" applyBorder="1" applyAlignment="1">
      <alignment vertical="center" wrapText="1"/>
    </xf>
    <xf numFmtId="0" fontId="38" fillId="0" borderId="56" xfId="0" applyFont="1" applyBorder="1" applyAlignment="1">
      <alignment vertical="center" wrapText="1"/>
    </xf>
    <xf numFmtId="0" fontId="38" fillId="0" borderId="65" xfId="0" applyFont="1" applyBorder="1" applyAlignment="1">
      <alignment vertical="center" wrapText="1"/>
    </xf>
    <xf numFmtId="0" fontId="37" fillId="0" borderId="75" xfId="0" applyFont="1" applyBorder="1" applyAlignment="1">
      <alignment horizontal="center" vertical="center"/>
    </xf>
    <xf numFmtId="0" fontId="37" fillId="0" borderId="75" xfId="0" applyFont="1" applyBorder="1" applyAlignment="1">
      <alignment horizontal="left" vertical="center"/>
    </xf>
    <xf numFmtId="0" fontId="37" fillId="0" borderId="75" xfId="0" applyFont="1" applyBorder="1" applyAlignment="1">
      <alignment horizontal="left" vertical="center" wrapText="1"/>
    </xf>
    <xf numFmtId="0" fontId="37" fillId="0" borderId="56" xfId="0" applyFont="1" applyBorder="1" applyAlignment="1">
      <alignment horizontal="center" vertical="center"/>
    </xf>
    <xf numFmtId="0" fontId="38" fillId="0" borderId="0" xfId="0" applyFont="1" applyBorder="1" applyAlignment="1" applyProtection="1">
      <alignment horizontal="center" vertical="center"/>
      <protection locked="0"/>
    </xf>
    <xf numFmtId="0" fontId="38" fillId="0" borderId="97" xfId="0" applyFont="1" applyBorder="1" applyAlignment="1">
      <alignment vertical="center" wrapText="1"/>
    </xf>
    <xf numFmtId="0" fontId="38" fillId="0" borderId="98" xfId="0" applyFont="1" applyBorder="1" applyAlignment="1">
      <alignment vertical="center" wrapText="1"/>
    </xf>
    <xf numFmtId="0" fontId="38" fillId="0" borderId="99"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0" fontId="38" fillId="0" borderId="108" xfId="0" applyFont="1" applyBorder="1" applyAlignment="1" applyProtection="1">
      <alignment horizontal="left" vertical="center" wrapText="1"/>
      <protection locked="0"/>
    </xf>
    <xf numFmtId="0" fontId="38" fillId="0" borderId="106" xfId="0" applyFont="1" applyBorder="1" applyAlignment="1" applyProtection="1">
      <alignment horizontal="left" vertical="center" wrapText="1"/>
      <protection locked="0"/>
    </xf>
    <xf numFmtId="0" fontId="38" fillId="0" borderId="109" xfId="0" applyFont="1" applyBorder="1" applyAlignment="1" applyProtection="1">
      <alignment horizontal="left" vertical="center" wrapText="1"/>
      <protection locked="0"/>
    </xf>
    <xf numFmtId="0" fontId="38" fillId="0" borderId="40" xfId="0" applyFont="1" applyBorder="1" applyAlignment="1">
      <alignment horizontal="left" vertical="center"/>
    </xf>
    <xf numFmtId="0" fontId="38" fillId="0" borderId="0" xfId="0" applyFont="1" applyBorder="1" applyAlignment="1">
      <alignment horizontal="left" vertical="center"/>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110" xfId="0" applyFont="1" applyBorder="1" applyAlignment="1">
      <alignment horizontal="left" vertical="center"/>
    </xf>
    <xf numFmtId="0" fontId="38" fillId="0" borderId="61" xfId="0" applyFont="1" applyBorder="1" applyAlignment="1">
      <alignment horizontal="left" vertical="center"/>
    </xf>
    <xf numFmtId="0" fontId="38" fillId="0" borderId="60" xfId="0" applyFont="1" applyBorder="1" applyAlignment="1">
      <alignment horizontal="left" vertical="center"/>
    </xf>
    <xf numFmtId="0" fontId="62" fillId="0" borderId="61" xfId="0" applyFont="1" applyBorder="1" applyAlignment="1">
      <alignment horizontal="left" vertical="center" wrapText="1"/>
    </xf>
    <xf numFmtId="0" fontId="62" fillId="0" borderId="56" xfId="0" applyFont="1" applyBorder="1" applyAlignment="1">
      <alignment horizontal="left" vertical="center" wrapText="1"/>
    </xf>
    <xf numFmtId="0" fontId="62" fillId="0" borderId="56" xfId="0" applyFont="1" applyBorder="1" applyAlignment="1">
      <alignment vertical="center" wrapText="1"/>
    </xf>
    <xf numFmtId="0" fontId="62" fillId="0" borderId="56" xfId="0" applyFont="1" applyBorder="1" applyAlignment="1" applyProtection="1">
      <alignment horizontal="left" vertical="center"/>
      <protection locked="0"/>
    </xf>
    <xf numFmtId="0" fontId="38" fillId="0" borderId="51" xfId="0" applyFont="1" applyBorder="1" applyAlignment="1" applyProtection="1">
      <alignment horizontal="left" vertical="center" wrapText="1"/>
      <protection locked="0"/>
    </xf>
    <xf numFmtId="0" fontId="38" fillId="0" borderId="50" xfId="0" applyFont="1" applyBorder="1" applyAlignment="1" applyProtection="1">
      <alignment horizontal="left" vertical="center" wrapText="1"/>
      <protection locked="0"/>
    </xf>
    <xf numFmtId="0" fontId="38" fillId="0" borderId="49" xfId="0" applyFont="1" applyBorder="1" applyAlignment="1" applyProtection="1">
      <alignment horizontal="left" vertical="center" wrapText="1"/>
      <protection locked="0"/>
    </xf>
    <xf numFmtId="0" fontId="38" fillId="0" borderId="57" xfId="0" applyFont="1" applyBorder="1" applyAlignment="1" applyProtection="1">
      <alignment horizontal="left" vertical="center" wrapText="1"/>
      <protection locked="0"/>
    </xf>
    <xf numFmtId="0" fontId="38" fillId="0" borderId="56" xfId="0" applyFont="1" applyBorder="1" applyAlignment="1" applyProtection="1">
      <alignment horizontal="left" vertical="center" wrapText="1"/>
      <protection locked="0"/>
    </xf>
    <xf numFmtId="0" fontId="38" fillId="0" borderId="103" xfId="0" applyFont="1" applyBorder="1" applyAlignment="1" applyProtection="1">
      <alignment horizontal="left" vertical="center" wrapText="1"/>
      <protection locked="0"/>
    </xf>
    <xf numFmtId="0" fontId="38" fillId="0" borderId="104" xfId="0" applyFont="1" applyBorder="1" applyAlignment="1">
      <alignment horizontal="left" vertical="center" wrapText="1"/>
    </xf>
    <xf numFmtId="0" fontId="38" fillId="0" borderId="75" xfId="0" applyFont="1" applyBorder="1" applyAlignment="1">
      <alignment horizontal="left" vertical="center" wrapText="1"/>
    </xf>
    <xf numFmtId="0" fontId="38" fillId="0" borderId="40" xfId="0" applyFont="1" applyBorder="1" applyAlignment="1">
      <alignment horizontal="left" vertical="center" wrapText="1"/>
    </xf>
    <xf numFmtId="0" fontId="38" fillId="0" borderId="0" xfId="0" applyFont="1" applyAlignment="1">
      <alignment horizontal="left" vertical="center" wrapText="1"/>
    </xf>
    <xf numFmtId="0" fontId="38" fillId="0" borderId="0" xfId="0" applyFont="1" applyBorder="1" applyAlignment="1">
      <alignment horizontal="left" vertical="center" wrapText="1"/>
    </xf>
    <xf numFmtId="0" fontId="38" fillId="0" borderId="75" xfId="0" applyFont="1" applyBorder="1" applyAlignment="1" applyProtection="1">
      <alignment horizontal="center" vertical="center"/>
      <protection locked="0"/>
    </xf>
    <xf numFmtId="0" fontId="38" fillId="0" borderId="56" xfId="0" applyFont="1" applyBorder="1" applyAlignment="1" applyProtection="1">
      <alignment horizontal="center" vertical="center"/>
      <protection locked="0"/>
    </xf>
    <xf numFmtId="0" fontId="38" fillId="0" borderId="63" xfId="0" applyNumberFormat="1" applyFont="1" applyBorder="1" applyAlignment="1">
      <alignment horizontal="left" vertical="center" wrapText="1"/>
    </xf>
    <xf numFmtId="0" fontId="38" fillId="0" borderId="14" xfId="0" applyNumberFormat="1" applyFont="1" applyBorder="1" applyAlignment="1">
      <alignment horizontal="left" vertical="center" wrapText="1"/>
    </xf>
    <xf numFmtId="0" fontId="38" fillId="0" borderId="64" xfId="0" applyNumberFormat="1" applyFont="1" applyBorder="1" applyAlignment="1">
      <alignment horizontal="left" vertical="center" wrapText="1"/>
    </xf>
    <xf numFmtId="0" fontId="38" fillId="0" borderId="97" xfId="0" applyFont="1" applyBorder="1" applyAlignment="1">
      <alignment vertical="center"/>
    </xf>
    <xf numFmtId="0" fontId="38" fillId="0" borderId="98" xfId="0" applyFont="1" applyBorder="1" applyAlignment="1">
      <alignment vertical="center"/>
    </xf>
    <xf numFmtId="0" fontId="38" fillId="0" borderId="99" xfId="0" applyFont="1" applyBorder="1" applyAlignment="1">
      <alignment vertical="center"/>
    </xf>
    <xf numFmtId="0" fontId="38" fillId="0" borderId="100" xfId="0" applyFont="1" applyBorder="1" applyAlignment="1" applyProtection="1">
      <alignment horizontal="left" vertical="center"/>
      <protection locked="0"/>
    </xf>
    <xf numFmtId="0" fontId="38" fillId="0" borderId="98" xfId="0" applyFont="1" applyBorder="1" applyAlignment="1" applyProtection="1">
      <alignment horizontal="left" vertical="center"/>
      <protection locked="0"/>
    </xf>
    <xf numFmtId="0" fontId="38" fillId="0" borderId="101" xfId="0" applyFont="1" applyBorder="1" applyAlignment="1" applyProtection="1">
      <alignment horizontal="left" vertical="center"/>
      <protection locked="0"/>
    </xf>
    <xf numFmtId="0" fontId="38" fillId="0" borderId="102" xfId="0" applyFont="1" applyBorder="1" applyAlignment="1">
      <alignment vertical="center"/>
    </xf>
    <xf numFmtId="0" fontId="38" fillId="0" borderId="56" xfId="0" applyFont="1" applyBorder="1" applyAlignment="1">
      <alignment vertical="center"/>
    </xf>
    <xf numFmtId="0" fontId="38" fillId="0" borderId="65" xfId="0" applyFont="1" applyBorder="1" applyAlignment="1">
      <alignment vertical="center"/>
    </xf>
    <xf numFmtId="0" fontId="38" fillId="0" borderId="57" xfId="0" applyFont="1" applyBorder="1" applyAlignment="1" applyProtection="1">
      <alignment horizontal="left" vertical="center"/>
      <protection locked="0"/>
    </xf>
    <xf numFmtId="0" fontId="38" fillId="0" borderId="56" xfId="0" applyFont="1" applyBorder="1" applyAlignment="1" applyProtection="1">
      <alignment horizontal="left" vertical="center"/>
      <protection locked="0"/>
    </xf>
    <xf numFmtId="0" fontId="38" fillId="0" borderId="103" xfId="0" applyFont="1" applyBorder="1" applyAlignment="1" applyProtection="1">
      <alignment horizontal="left" vertical="center"/>
      <protection locked="0"/>
    </xf>
    <xf numFmtId="0" fontId="107" fillId="0" borderId="104" xfId="0" applyFont="1" applyBorder="1" applyAlignment="1">
      <alignment vertical="center" wrapText="1"/>
    </xf>
    <xf numFmtId="0" fontId="107" fillId="0" borderId="75" xfId="0" applyFont="1" applyBorder="1" applyAlignment="1">
      <alignment vertical="center" wrapText="1"/>
    </xf>
    <xf numFmtId="0" fontId="107" fillId="0" borderId="36" xfId="0" applyFont="1" applyBorder="1" applyAlignment="1">
      <alignment vertical="center"/>
    </xf>
    <xf numFmtId="0" fontId="107" fillId="0" borderId="31" xfId="0" applyFont="1" applyBorder="1" applyAlignment="1">
      <alignment vertical="center"/>
    </xf>
    <xf numFmtId="0" fontId="38" fillId="0" borderId="8"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37" xfId="0" applyFont="1" applyBorder="1" applyAlignment="1" applyProtection="1">
      <alignment horizontal="left" vertical="center" wrapText="1"/>
      <protection locked="0"/>
    </xf>
    <xf numFmtId="0" fontId="38" fillId="0" borderId="34"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107" fillId="0" borderId="102" xfId="0" applyFont="1" applyBorder="1" applyAlignment="1">
      <alignment vertical="center" wrapText="1"/>
    </xf>
    <xf numFmtId="0" fontId="107" fillId="0" borderId="56" xfId="0" applyFont="1" applyBorder="1" applyAlignment="1">
      <alignment vertical="center" wrapText="1"/>
    </xf>
    <xf numFmtId="0" fontId="107" fillId="0" borderId="65" xfId="0" applyFont="1" applyBorder="1" applyAlignment="1">
      <alignment vertical="center" wrapText="1"/>
    </xf>
    <xf numFmtId="0" fontId="107" fillId="0" borderId="102" xfId="0" applyFont="1" applyBorder="1" applyAlignment="1">
      <alignment vertical="center"/>
    </xf>
    <xf numFmtId="0" fontId="107" fillId="0" borderId="56" xfId="0" applyFont="1" applyBorder="1" applyAlignment="1">
      <alignment vertical="center"/>
    </xf>
    <xf numFmtId="0" fontId="107" fillId="0" borderId="65" xfId="0" applyFont="1" applyBorder="1" applyAlignment="1">
      <alignment vertical="center"/>
    </xf>
    <xf numFmtId="0" fontId="107" fillId="0" borderId="76" xfId="0" applyFont="1" applyBorder="1" applyAlignment="1">
      <alignment vertical="center" wrapText="1"/>
    </xf>
    <xf numFmtId="0" fontId="107" fillId="0" borderId="110" xfId="0" applyFont="1" applyBorder="1" applyAlignment="1">
      <alignment vertical="center" wrapText="1"/>
    </xf>
    <xf numFmtId="0" fontId="107" fillId="0" borderId="61" xfId="0" applyFont="1" applyBorder="1" applyAlignment="1">
      <alignment vertical="center" wrapText="1"/>
    </xf>
    <xf numFmtId="0" fontId="107" fillId="0" borderId="60" xfId="0" applyFont="1" applyBorder="1" applyAlignment="1">
      <alignment vertical="center" wrapText="1"/>
    </xf>
    <xf numFmtId="0" fontId="107" fillId="0" borderId="35" xfId="0" applyFont="1" applyBorder="1" applyAlignment="1">
      <alignment vertical="center"/>
    </xf>
    <xf numFmtId="0" fontId="107" fillId="0" borderId="97" xfId="0" applyFont="1" applyBorder="1" applyAlignment="1">
      <alignment vertical="center" wrapText="1"/>
    </xf>
    <xf numFmtId="0" fontId="107" fillId="0" borderId="98" xfId="0" applyFont="1" applyBorder="1" applyAlignment="1">
      <alignment vertical="center" wrapText="1"/>
    </xf>
    <xf numFmtId="0" fontId="107" fillId="0" borderId="99" xfId="0" applyFont="1" applyBorder="1" applyAlignment="1">
      <alignment vertical="center" wrapText="1"/>
    </xf>
    <xf numFmtId="0" fontId="38" fillId="0" borderId="100" xfId="0" applyFont="1" applyBorder="1" applyAlignment="1" applyProtection="1">
      <alignment horizontal="left" vertical="center" wrapText="1"/>
      <protection locked="0"/>
    </xf>
    <xf numFmtId="0" fontId="38" fillId="0" borderId="98" xfId="0" applyFont="1" applyBorder="1" applyAlignment="1" applyProtection="1">
      <alignment horizontal="left" vertical="center" wrapText="1"/>
      <protection locked="0"/>
    </xf>
    <xf numFmtId="0" fontId="38" fillId="0" borderId="101" xfId="0" applyFont="1" applyBorder="1" applyAlignment="1" applyProtection="1">
      <alignment horizontal="left" vertical="center" wrapText="1"/>
      <protection locked="0"/>
    </xf>
    <xf numFmtId="0" fontId="107" fillId="0" borderId="97" xfId="0" applyFont="1" applyBorder="1" applyAlignment="1">
      <alignment vertical="center"/>
    </xf>
    <xf numFmtId="0" fontId="107" fillId="0" borderId="98" xfId="0" applyFont="1" applyBorder="1" applyAlignment="1">
      <alignment vertical="center"/>
    </xf>
    <xf numFmtId="0" fontId="107" fillId="0" borderId="99" xfId="0" applyFont="1" applyBorder="1" applyAlignment="1">
      <alignment vertical="center"/>
    </xf>
    <xf numFmtId="0" fontId="38" fillId="0" borderId="53" xfId="0" applyFont="1" applyBorder="1" applyAlignment="1">
      <alignment horizontal="left" vertical="center" wrapText="1"/>
    </xf>
    <xf numFmtId="0" fontId="38" fillId="0" borderId="50" xfId="0" applyFont="1" applyBorder="1" applyAlignment="1">
      <alignment horizontal="left" vertical="center" wrapText="1"/>
    </xf>
    <xf numFmtId="0" fontId="38" fillId="0" borderId="52" xfId="0" applyFont="1" applyBorder="1" applyAlignment="1">
      <alignment horizontal="left" vertical="center" wrapText="1"/>
    </xf>
    <xf numFmtId="0" fontId="38" fillId="0" borderId="36" xfId="0" applyFont="1" applyBorder="1" applyAlignment="1">
      <alignment horizontal="left" vertical="center" wrapText="1"/>
    </xf>
    <xf numFmtId="0" fontId="38" fillId="0" borderId="31" xfId="0" applyFont="1" applyBorder="1" applyAlignment="1">
      <alignment horizontal="left" vertical="center" wrapText="1"/>
    </xf>
    <xf numFmtId="0" fontId="38" fillId="0" borderId="35" xfId="0" applyFont="1" applyBorder="1" applyAlignment="1">
      <alignment horizontal="left" vertical="center" wrapText="1"/>
    </xf>
    <xf numFmtId="0" fontId="37" fillId="0" borderId="120" xfId="0" applyFont="1" applyBorder="1" applyAlignment="1">
      <alignment vertical="center" wrapText="1"/>
    </xf>
    <xf numFmtId="0" fontId="37" fillId="0" borderId="121" xfId="0" applyFont="1" applyBorder="1" applyAlignment="1">
      <alignment vertical="center" wrapText="1"/>
    </xf>
    <xf numFmtId="0" fontId="38" fillId="0" borderId="121" xfId="0" applyFont="1" applyBorder="1" applyAlignment="1" applyProtection="1">
      <alignment vertical="center" wrapText="1"/>
      <protection locked="0"/>
    </xf>
    <xf numFmtId="0" fontId="38" fillId="0" borderId="108" xfId="0" applyFont="1" applyBorder="1" applyAlignment="1" applyProtection="1">
      <alignment vertical="center" wrapText="1"/>
      <protection locked="0"/>
    </xf>
    <xf numFmtId="0" fontId="38" fillId="0" borderId="122" xfId="0" applyFont="1" applyBorder="1" applyAlignment="1" applyProtection="1">
      <alignment vertical="center" wrapText="1"/>
      <protection locked="0"/>
    </xf>
    <xf numFmtId="0" fontId="106" fillId="0" borderId="98" xfId="0" applyFont="1" applyBorder="1" applyAlignment="1">
      <alignment horizontal="left" vertical="center" wrapText="1"/>
    </xf>
    <xf numFmtId="0" fontId="106" fillId="0" borderId="101" xfId="0" applyFont="1" applyBorder="1" applyAlignment="1">
      <alignment horizontal="left" vertical="center" wrapText="1"/>
    </xf>
    <xf numFmtId="0" fontId="37" fillId="0" borderId="145" xfId="0" applyFont="1" applyBorder="1" applyAlignment="1">
      <alignment horizontal="left" vertical="center"/>
    </xf>
    <xf numFmtId="0" fontId="38" fillId="0" borderId="146" xfId="0" applyFont="1" applyBorder="1" applyAlignment="1">
      <alignment horizontal="left" vertical="center"/>
    </xf>
    <xf numFmtId="0" fontId="37" fillId="0" borderId="147" xfId="0" applyFont="1" applyBorder="1" applyAlignment="1" applyProtection="1">
      <alignment horizontal="center" vertical="center"/>
      <protection locked="0"/>
    </xf>
    <xf numFmtId="0" fontId="37" fillId="0" borderId="148"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31" xfId="0" applyFont="1" applyBorder="1" applyAlignment="1" applyProtection="1">
      <alignment horizontal="center" vertical="center"/>
      <protection locked="0"/>
    </xf>
    <xf numFmtId="0" fontId="38" fillId="0" borderId="61" xfId="0" applyFont="1" applyBorder="1" applyAlignment="1">
      <alignment horizontal="left" vertical="center" wrapText="1"/>
    </xf>
    <xf numFmtId="0" fontId="38" fillId="0" borderId="115" xfId="0" applyFont="1" applyBorder="1" applyAlignment="1">
      <alignment horizontal="left" vertical="center" wrapText="1"/>
    </xf>
    <xf numFmtId="0" fontId="61" fillId="0" borderId="0" xfId="0" applyFont="1" applyAlignment="1">
      <alignment vertical="center" wrapText="1"/>
    </xf>
    <xf numFmtId="0" fontId="37" fillId="0" borderId="0" xfId="0" applyFont="1" applyAlignment="1">
      <alignment vertical="center" wrapText="1"/>
    </xf>
    <xf numFmtId="0" fontId="38" fillId="0" borderId="111" xfId="0" applyFont="1" applyBorder="1" applyAlignment="1">
      <alignment horizontal="left" vertical="center" wrapText="1"/>
    </xf>
    <xf numFmtId="0" fontId="38" fillId="0" borderId="112" xfId="0" applyFont="1" applyBorder="1" applyAlignment="1">
      <alignment horizontal="left" vertical="center" wrapText="1"/>
    </xf>
    <xf numFmtId="0" fontId="38" fillId="0" borderId="62" xfId="0" applyFont="1" applyBorder="1" applyAlignment="1" applyProtection="1">
      <alignment horizontal="left" vertical="center" wrapText="1"/>
      <protection locked="0"/>
    </xf>
    <xf numFmtId="0" fontId="38" fillId="0" borderId="61" xfId="0" applyFont="1" applyBorder="1" applyAlignment="1" applyProtection="1">
      <alignment horizontal="left" vertical="center" wrapText="1"/>
      <protection locked="0"/>
    </xf>
    <xf numFmtId="0" fontId="38" fillId="0" borderId="115" xfId="0" applyFont="1" applyBorder="1" applyAlignment="1" applyProtection="1">
      <alignment horizontal="left" vertical="center" wrapText="1"/>
      <protection locked="0"/>
    </xf>
    <xf numFmtId="0" fontId="63" fillId="0" borderId="116" xfId="0" applyFont="1" applyBorder="1" applyAlignment="1">
      <alignment vertical="center" wrapText="1"/>
    </xf>
    <xf numFmtId="0" fontId="37" fillId="0" borderId="116" xfId="0" applyFont="1" applyBorder="1" applyAlignment="1">
      <alignment vertical="center"/>
    </xf>
    <xf numFmtId="0" fontId="37" fillId="0" borderId="111" xfId="0" applyFont="1" applyBorder="1" applyAlignment="1">
      <alignment vertical="center"/>
    </xf>
    <xf numFmtId="0" fontId="37" fillId="0" borderId="117" xfId="0" applyFont="1" applyBorder="1" applyAlignment="1">
      <alignment vertical="center"/>
    </xf>
    <xf numFmtId="0" fontId="38" fillId="0" borderId="37" xfId="0" applyFont="1" applyBorder="1" applyAlignment="1">
      <alignment horizontal="left" vertical="center" wrapText="1"/>
    </xf>
    <xf numFmtId="0" fontId="38" fillId="0" borderId="100" xfId="0" applyFont="1" applyBorder="1" applyAlignment="1" applyProtection="1">
      <alignment horizontal="center" vertical="center" wrapText="1"/>
      <protection locked="0"/>
    </xf>
    <xf numFmtId="0" fontId="38" fillId="0" borderId="98" xfId="0" applyFont="1" applyBorder="1" applyAlignment="1" applyProtection="1">
      <alignment horizontal="center" vertical="center" wrapText="1"/>
      <protection locked="0"/>
    </xf>
    <xf numFmtId="0" fontId="38" fillId="0" borderId="57"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protection locked="0"/>
    </xf>
    <xf numFmtId="0" fontId="67" fillId="0" borderId="0" xfId="0" applyFont="1" applyAlignment="1">
      <alignment horizontal="left" shrinkToFit="1"/>
    </xf>
    <xf numFmtId="0" fontId="37" fillId="0" borderId="118" xfId="0" applyFont="1" applyBorder="1" applyAlignment="1">
      <alignment vertical="center" wrapText="1"/>
    </xf>
    <xf numFmtId="0" fontId="37" fillId="0" borderId="119" xfId="0" applyFont="1" applyBorder="1" applyAlignment="1">
      <alignment vertical="center" wrapText="1"/>
    </xf>
    <xf numFmtId="0" fontId="37" fillId="0" borderId="97" xfId="0" applyFont="1" applyBorder="1" applyAlignment="1">
      <alignment horizontal="left" vertical="center" wrapText="1"/>
    </xf>
    <xf numFmtId="0" fontId="38" fillId="0" borderId="98" xfId="0" applyFont="1" applyBorder="1" applyAlignment="1">
      <alignment horizontal="left" vertical="center" wrapText="1"/>
    </xf>
    <xf numFmtId="0" fontId="38" fillId="0" borderId="99" xfId="0" applyFont="1" applyBorder="1" applyAlignment="1">
      <alignment horizontal="left" vertical="center" wrapText="1"/>
    </xf>
    <xf numFmtId="0" fontId="38" fillId="0" borderId="101" xfId="0" applyFont="1" applyBorder="1" applyAlignment="1">
      <alignment horizontal="left" vertical="center" wrapText="1"/>
    </xf>
    <xf numFmtId="0" fontId="37" fillId="0" borderId="40"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8" fillId="0" borderId="113" xfId="0" applyFont="1" applyBorder="1" applyAlignment="1" applyProtection="1">
      <alignment horizontal="left" vertical="center" wrapText="1"/>
      <protection locked="0"/>
    </xf>
    <xf numFmtId="0" fontId="38" fillId="0" borderId="113" xfId="0" applyFont="1" applyBorder="1" applyAlignment="1" applyProtection="1">
      <alignment horizontal="left" vertical="center"/>
      <protection locked="0"/>
    </xf>
    <xf numFmtId="0" fontId="38" fillId="0" borderId="62" xfId="0" applyFont="1" applyBorder="1" applyAlignment="1" applyProtection="1">
      <alignment horizontal="left" vertical="center"/>
      <protection locked="0"/>
    </xf>
    <xf numFmtId="0" fontId="38" fillId="0" borderId="114" xfId="0" applyFont="1" applyBorder="1" applyAlignment="1" applyProtection="1">
      <alignment horizontal="left" vertical="center"/>
      <protection locked="0"/>
    </xf>
    <xf numFmtId="0" fontId="38" fillId="0" borderId="76" xfId="0" applyFont="1" applyBorder="1" applyAlignment="1">
      <alignment horizontal="left" vertical="center" wrapText="1"/>
    </xf>
    <xf numFmtId="0" fontId="37" fillId="0" borderId="100" xfId="0" applyFont="1" applyBorder="1" applyAlignment="1" applyProtection="1">
      <alignment horizontal="left" vertical="center"/>
      <protection locked="0"/>
    </xf>
    <xf numFmtId="0" fontId="37" fillId="0" borderId="98" xfId="0" applyFont="1" applyBorder="1" applyAlignment="1" applyProtection="1">
      <alignment horizontal="left" vertical="center"/>
      <protection locked="0"/>
    </xf>
    <xf numFmtId="0" fontId="37" fillId="0" borderId="101" xfId="0" applyFont="1" applyBorder="1" applyAlignment="1" applyProtection="1">
      <alignment horizontal="left" vertical="center"/>
      <protection locked="0"/>
    </xf>
    <xf numFmtId="0" fontId="37" fillId="0" borderId="56" xfId="0" applyFont="1" applyBorder="1" applyAlignment="1" applyProtection="1">
      <alignment horizontal="center" vertical="center"/>
      <protection locked="0"/>
    </xf>
    <xf numFmtId="38" fontId="67" fillId="0" borderId="8" xfId="6" applyFont="1" applyBorder="1" applyAlignment="1" applyProtection="1">
      <alignment horizontal="right" vertical="center"/>
      <protection locked="0"/>
    </xf>
    <xf numFmtId="38" fontId="67" fillId="0" borderId="0" xfId="6" applyFont="1" applyBorder="1" applyAlignment="1" applyProtection="1">
      <alignment horizontal="right" vertical="center"/>
      <protection locked="0"/>
    </xf>
    <xf numFmtId="0" fontId="37" fillId="0" borderId="104" xfId="0" applyFont="1" applyBorder="1" applyAlignment="1">
      <alignment horizontal="left" vertical="center" wrapText="1"/>
    </xf>
    <xf numFmtId="0" fontId="37" fillId="0" borderId="76" xfId="0" applyFont="1" applyBorder="1" applyAlignment="1">
      <alignment horizontal="left" vertical="center" wrapText="1"/>
    </xf>
    <xf numFmtId="0" fontId="37" fillId="0" borderId="0" xfId="0" applyFont="1" applyBorder="1" applyAlignment="1">
      <alignment horizontal="left" vertical="center" wrapText="1"/>
    </xf>
    <xf numFmtId="0" fontId="37" fillId="0" borderId="36" xfId="0" applyFont="1" applyBorder="1" applyAlignment="1">
      <alignment horizontal="left" vertical="center" wrapText="1"/>
    </xf>
    <xf numFmtId="0" fontId="37" fillId="0" borderId="31" xfId="0" applyFont="1" applyBorder="1" applyAlignment="1">
      <alignment horizontal="left" vertical="center" wrapText="1"/>
    </xf>
    <xf numFmtId="0" fontId="37" fillId="0" borderId="35" xfId="0" applyFont="1" applyBorder="1" applyAlignment="1">
      <alignment horizontal="left" vertical="center" wrapText="1"/>
    </xf>
    <xf numFmtId="0" fontId="69" fillId="0" borderId="8"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37" fillId="0" borderId="0" xfId="0" applyFont="1" applyBorder="1" applyAlignment="1" applyProtection="1">
      <alignment horizontal="center" vertical="center"/>
    </xf>
    <xf numFmtId="0" fontId="37" fillId="0" borderId="8"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38" fontId="37" fillId="0" borderId="34" xfId="6" applyFont="1" applyBorder="1" applyAlignment="1" applyProtection="1">
      <alignment horizontal="center" vertical="center"/>
      <protection locked="0"/>
    </xf>
    <xf numFmtId="38" fontId="37" fillId="0" borderId="31" xfId="6" applyFont="1" applyBorder="1" applyAlignment="1" applyProtection="1">
      <alignment horizontal="center" vertical="center"/>
      <protection locked="0"/>
    </xf>
    <xf numFmtId="0" fontId="38" fillId="0" borderId="12" xfId="0" applyFont="1" applyBorder="1" applyAlignment="1">
      <alignment horizontal="left" vertical="center" wrapText="1"/>
    </xf>
    <xf numFmtId="0" fontId="38" fillId="0" borderId="110" xfId="0" applyFont="1" applyBorder="1" applyAlignment="1">
      <alignment horizontal="left" vertical="center" wrapText="1"/>
    </xf>
    <xf numFmtId="0" fontId="38" fillId="0" borderId="60" xfId="0" applyFont="1" applyBorder="1" applyAlignment="1">
      <alignment horizontal="left" vertical="center" wrapText="1"/>
    </xf>
    <xf numFmtId="0" fontId="38" fillId="0" borderId="102" xfId="0" applyFont="1" applyBorder="1" applyAlignment="1">
      <alignment horizontal="left" vertical="center"/>
    </xf>
    <xf numFmtId="0" fontId="38" fillId="0" borderId="56" xfId="0" applyFont="1" applyBorder="1" applyAlignment="1">
      <alignment horizontal="left" vertical="center"/>
    </xf>
    <xf numFmtId="0" fontId="38" fillId="0" borderId="65" xfId="0" applyFont="1" applyBorder="1" applyAlignment="1">
      <alignment horizontal="left" vertical="center"/>
    </xf>
    <xf numFmtId="17" fontId="38" fillId="0" borderId="57" xfId="0" applyNumberFormat="1" applyFont="1" applyBorder="1" applyAlignment="1" applyProtection="1">
      <alignment horizontal="left" vertical="center"/>
      <protection locked="0"/>
    </xf>
    <xf numFmtId="0" fontId="37" fillId="0" borderId="0" xfId="0" applyFont="1" applyAlignment="1">
      <alignment vertical="center"/>
    </xf>
    <xf numFmtId="0" fontId="38" fillId="0" borderId="166" xfId="0" applyFont="1" applyBorder="1" applyAlignment="1">
      <alignment vertical="center"/>
    </xf>
    <xf numFmtId="0" fontId="38" fillId="0" borderId="116" xfId="0" applyFont="1" applyBorder="1" applyAlignment="1">
      <alignment vertical="center"/>
    </xf>
    <xf numFmtId="0" fontId="37" fillId="0" borderId="75" xfId="0" applyFont="1" applyBorder="1" applyAlignment="1" applyProtection="1">
      <alignment horizontal="center" vertical="center"/>
      <protection locked="0"/>
    </xf>
    <xf numFmtId="0" fontId="37" fillId="0" borderId="53" xfId="0" applyFont="1" applyBorder="1" applyAlignment="1">
      <alignment horizontal="left" vertical="center"/>
    </xf>
    <xf numFmtId="0" fontId="37" fillId="0" borderId="50" xfId="0" applyFont="1" applyBorder="1" applyAlignment="1">
      <alignment horizontal="left" vertical="center"/>
    </xf>
    <xf numFmtId="0" fontId="37" fillId="0" borderId="52" xfId="0" applyFont="1" applyBorder="1" applyAlignment="1">
      <alignment horizontal="left" vertical="center"/>
    </xf>
    <xf numFmtId="0" fontId="37" fillId="0" borderId="110" xfId="0" applyFont="1" applyBorder="1" applyAlignment="1">
      <alignment horizontal="left" vertical="center"/>
    </xf>
    <xf numFmtId="0" fontId="37" fillId="0" borderId="61" xfId="0" applyFont="1" applyBorder="1" applyAlignment="1">
      <alignment horizontal="left" vertical="center"/>
    </xf>
    <xf numFmtId="0" fontId="37" fillId="0" borderId="60" xfId="0" applyFont="1" applyBorder="1" applyAlignment="1">
      <alignment horizontal="left" vertical="center"/>
    </xf>
    <xf numFmtId="0" fontId="38" fillId="0" borderId="57" xfId="0" applyFont="1" applyBorder="1" applyAlignment="1" applyProtection="1">
      <alignment horizontal="center" vertical="center"/>
      <protection locked="0"/>
    </xf>
    <xf numFmtId="0" fontId="37" fillId="0" borderId="53" xfId="0" applyFont="1" applyBorder="1" applyAlignment="1">
      <alignment horizontal="left" vertical="center" wrapText="1"/>
    </xf>
    <xf numFmtId="0" fontId="37" fillId="0" borderId="50" xfId="0" applyFont="1" applyBorder="1" applyAlignment="1">
      <alignment horizontal="left" vertical="center" wrapText="1"/>
    </xf>
    <xf numFmtId="0" fontId="37" fillId="0" borderId="52" xfId="0" applyFont="1" applyBorder="1" applyAlignment="1">
      <alignment horizontal="left" vertical="center" wrapText="1"/>
    </xf>
    <xf numFmtId="0" fontId="37" fillId="0" borderId="110" xfId="0" applyFont="1" applyBorder="1" applyAlignment="1">
      <alignment horizontal="left" vertical="center" wrapText="1"/>
    </xf>
    <xf numFmtId="0" fontId="37" fillId="0" borderId="61" xfId="0" applyFont="1" applyBorder="1" applyAlignment="1">
      <alignment horizontal="left" vertical="center" wrapText="1"/>
    </xf>
    <xf numFmtId="0" fontId="37" fillId="0" borderId="60" xfId="0" applyFont="1" applyBorder="1" applyAlignment="1">
      <alignment horizontal="left" vertical="center" wrapText="1"/>
    </xf>
    <xf numFmtId="0" fontId="38" fillId="0" borderId="0" xfId="0" applyFont="1" applyAlignment="1">
      <alignment horizontal="center" vertical="center"/>
    </xf>
    <xf numFmtId="0" fontId="38" fillId="0" borderId="56" xfId="0" applyFont="1" applyBorder="1" applyAlignment="1">
      <alignment horizontal="center" vertical="center"/>
    </xf>
    <xf numFmtId="0" fontId="38" fillId="0" borderId="106" xfId="0" applyFont="1" applyBorder="1" applyAlignment="1">
      <alignment horizontal="center" vertical="center"/>
    </xf>
    <xf numFmtId="0" fontId="39" fillId="0" borderId="0" xfId="0" applyFont="1" applyAlignment="1">
      <alignment horizontal="left" vertical="center"/>
    </xf>
    <xf numFmtId="49" fontId="38" fillId="0" borderId="63" xfId="0" applyNumberFormat="1" applyFont="1" applyBorder="1" applyAlignment="1">
      <alignment horizontal="left" vertical="center" wrapText="1"/>
    </xf>
    <xf numFmtId="0" fontId="38" fillId="0" borderId="14" xfId="0" applyFont="1" applyBorder="1" applyAlignment="1">
      <alignment horizontal="left" vertical="center" wrapText="1"/>
    </xf>
    <xf numFmtId="0" fontId="38" fillId="0" borderId="64" xfId="0" applyFont="1" applyBorder="1" applyAlignment="1">
      <alignment horizontal="left" vertical="center" wrapText="1"/>
    </xf>
    <xf numFmtId="0" fontId="37" fillId="0" borderId="123" xfId="0" applyFont="1" applyBorder="1" applyAlignment="1">
      <alignment vertical="center" wrapText="1"/>
    </xf>
    <xf numFmtId="0" fontId="38" fillId="0" borderId="124" xfId="0" applyFont="1" applyBorder="1" applyAlignment="1">
      <alignment vertical="center"/>
    </xf>
    <xf numFmtId="0" fontId="38" fillId="0" borderId="100" xfId="0" applyFont="1" applyBorder="1" applyAlignment="1">
      <alignment horizontal="left" vertical="center"/>
    </xf>
    <xf numFmtId="0" fontId="38" fillId="0" borderId="101" xfId="0" applyFont="1" applyBorder="1" applyAlignment="1">
      <alignment horizontal="left" vertical="center"/>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57" xfId="0" applyFont="1" applyBorder="1" applyAlignment="1">
      <alignment vertical="center"/>
    </xf>
    <xf numFmtId="0" fontId="38" fillId="0" borderId="103" xfId="0" applyFont="1" applyBorder="1" applyAlignment="1">
      <alignment vertical="center"/>
    </xf>
    <xf numFmtId="0" fontId="104" fillId="0" borderId="0" xfId="0" applyFont="1" applyFill="1" applyAlignment="1">
      <alignment horizontal="left" vertical="top" wrapText="1"/>
    </xf>
    <xf numFmtId="0" fontId="104" fillId="0" borderId="0" xfId="0" applyFont="1" applyFill="1" applyAlignment="1">
      <alignment horizontal="left" vertical="top"/>
    </xf>
    <xf numFmtId="0" fontId="102" fillId="0" borderId="44" xfId="0" applyFont="1" applyBorder="1" applyAlignment="1">
      <alignment horizontal="center" vertical="center"/>
    </xf>
    <xf numFmtId="0" fontId="102" fillId="0" borderId="40" xfId="0" applyFont="1" applyBorder="1" applyAlignment="1">
      <alignment horizontal="center" vertical="center"/>
    </xf>
    <xf numFmtId="0" fontId="102" fillId="0" borderId="36" xfId="0" applyFont="1" applyBorder="1" applyAlignment="1">
      <alignment horizontal="center" vertical="center"/>
    </xf>
    <xf numFmtId="0" fontId="102" fillId="0" borderId="42" xfId="0" applyFont="1" applyBorder="1" applyAlignment="1" applyProtection="1">
      <alignment horizontal="left" vertical="center" wrapText="1"/>
      <protection locked="0"/>
    </xf>
    <xf numFmtId="0" fontId="102" fillId="0" borderId="4" xfId="0" applyFont="1" applyBorder="1" applyAlignment="1" applyProtection="1">
      <alignment horizontal="left" vertical="center" wrapText="1"/>
      <protection locked="0"/>
    </xf>
    <xf numFmtId="0" fontId="102" fillId="0" borderId="5" xfId="0" applyFont="1" applyBorder="1" applyAlignment="1" applyProtection="1">
      <alignment horizontal="left" vertical="center" wrapText="1"/>
      <protection locked="0"/>
    </xf>
    <xf numFmtId="0" fontId="102" fillId="0" borderId="38" xfId="0" applyFont="1" applyBorder="1" applyAlignment="1" applyProtection="1">
      <alignment horizontal="left" vertical="center" wrapText="1"/>
      <protection locked="0"/>
    </xf>
    <xf numFmtId="0" fontId="102" fillId="0" borderId="0" xfId="0" applyFont="1" applyAlignment="1" applyProtection="1">
      <alignment horizontal="left" vertical="center" wrapText="1"/>
      <protection locked="0"/>
    </xf>
    <xf numFmtId="0" fontId="102" fillId="0" borderId="12" xfId="0" applyFont="1" applyBorder="1" applyAlignment="1" applyProtection="1">
      <alignment horizontal="left" vertical="center" wrapText="1"/>
      <protection locked="0"/>
    </xf>
    <xf numFmtId="0" fontId="102" fillId="0" borderId="3" xfId="0" applyFont="1" applyBorder="1" applyAlignment="1" applyProtection="1">
      <alignment horizontal="center" vertical="center"/>
      <protection locked="0"/>
    </xf>
    <xf numFmtId="0" fontId="102" fillId="0" borderId="5" xfId="0" applyFont="1" applyBorder="1" applyAlignment="1" applyProtection="1">
      <alignment horizontal="center" vertical="center"/>
      <protection locked="0"/>
    </xf>
    <xf numFmtId="0" fontId="102" fillId="0" borderId="8" xfId="0" applyFont="1" applyBorder="1" applyAlignment="1" applyProtection="1">
      <alignment horizontal="center" vertical="center"/>
      <protection locked="0"/>
    </xf>
    <xf numFmtId="0" fontId="102" fillId="0" borderId="12" xfId="0" applyFont="1" applyBorder="1" applyAlignment="1" applyProtection="1">
      <alignment horizontal="center" vertical="center"/>
      <protection locked="0"/>
    </xf>
    <xf numFmtId="0" fontId="102" fillId="0" borderId="34" xfId="0" applyFont="1" applyBorder="1" applyAlignment="1" applyProtection="1">
      <alignment horizontal="center" vertical="center"/>
      <protection locked="0"/>
    </xf>
    <xf numFmtId="0" fontId="102" fillId="0" borderId="35" xfId="0" applyFont="1" applyBorder="1" applyAlignment="1" applyProtection="1">
      <alignment horizontal="center" vertical="center"/>
      <protection locked="0"/>
    </xf>
    <xf numFmtId="0" fontId="102" fillId="0" borderId="3" xfId="0" applyFont="1" applyBorder="1" applyAlignment="1" applyProtection="1">
      <alignment horizontal="left" vertical="center" wrapText="1"/>
      <protection locked="0"/>
    </xf>
    <xf numFmtId="0" fontId="102" fillId="0" borderId="8" xfId="0" applyFont="1" applyBorder="1" applyAlignment="1" applyProtection="1">
      <alignment horizontal="left" vertical="center" wrapText="1"/>
      <protection locked="0"/>
    </xf>
    <xf numFmtId="0" fontId="102" fillId="0" borderId="34" xfId="0" applyFont="1" applyBorder="1" applyAlignment="1" applyProtection="1">
      <alignment horizontal="left" vertical="center" wrapText="1"/>
      <protection locked="0"/>
    </xf>
    <xf numFmtId="0" fontId="102" fillId="0" borderId="31" xfId="0" applyFont="1" applyBorder="1" applyAlignment="1" applyProtection="1">
      <alignment horizontal="left" vertical="center" wrapText="1"/>
      <protection locked="0"/>
    </xf>
    <xf numFmtId="0" fontId="102" fillId="0" borderId="35" xfId="0" applyFont="1" applyBorder="1" applyAlignment="1" applyProtection="1">
      <alignment horizontal="left" vertical="center" wrapText="1"/>
      <protection locked="0"/>
    </xf>
    <xf numFmtId="0" fontId="102" fillId="0" borderId="41" xfId="0" applyFont="1" applyBorder="1" applyAlignment="1" applyProtection="1">
      <alignment horizontal="left" vertical="center" wrapText="1"/>
      <protection locked="0"/>
    </xf>
    <xf numFmtId="0" fontId="102" fillId="0" borderId="37" xfId="0" applyFont="1" applyBorder="1" applyAlignment="1" applyProtection="1">
      <alignment horizontal="left" vertical="center" wrapText="1"/>
      <protection locked="0"/>
    </xf>
    <xf numFmtId="0" fontId="102" fillId="0" borderId="30" xfId="0" applyFont="1" applyBorder="1" applyAlignment="1" applyProtection="1">
      <alignment horizontal="left" vertical="center" wrapText="1"/>
      <protection locked="0"/>
    </xf>
    <xf numFmtId="0" fontId="104" fillId="0" borderId="32" xfId="0" applyFont="1" applyBorder="1" applyAlignment="1">
      <alignment horizontal="center"/>
    </xf>
    <xf numFmtId="0" fontId="104" fillId="0" borderId="31" xfId="0" applyFont="1" applyBorder="1" applyAlignment="1">
      <alignment horizontal="center"/>
    </xf>
    <xf numFmtId="0" fontId="102" fillId="0" borderId="31" xfId="0" applyFont="1" applyBorder="1" applyAlignment="1" applyProtection="1">
      <alignment horizontal="left" wrapText="1"/>
      <protection locked="0"/>
    </xf>
    <xf numFmtId="0" fontId="102" fillId="0" borderId="6" xfId="0" applyFont="1" applyBorder="1" applyAlignment="1" applyProtection="1">
      <alignment horizontal="center" vertical="center"/>
      <protection locked="0"/>
    </xf>
    <xf numFmtId="0" fontId="102" fillId="0" borderId="7" xfId="0" applyFont="1" applyBorder="1" applyAlignment="1" applyProtection="1">
      <alignment horizontal="center" vertical="center"/>
      <protection locked="0"/>
    </xf>
    <xf numFmtId="0" fontId="102" fillId="0" borderId="6" xfId="0" applyFont="1" applyBorder="1" applyAlignment="1" applyProtection="1">
      <alignment horizontal="left" vertical="center" wrapText="1"/>
      <protection locked="0"/>
    </xf>
    <xf numFmtId="0" fontId="102" fillId="0" borderId="2" xfId="0" applyFont="1" applyBorder="1" applyAlignment="1" applyProtection="1">
      <alignment horizontal="left" vertical="center" wrapText="1"/>
      <protection locked="0"/>
    </xf>
    <xf numFmtId="0" fontId="102" fillId="0" borderId="7" xfId="0" applyFont="1" applyBorder="1" applyAlignment="1" applyProtection="1">
      <alignment horizontal="left" vertical="center" wrapText="1"/>
      <protection locked="0"/>
    </xf>
    <xf numFmtId="0" fontId="102" fillId="0" borderId="45" xfId="0" applyFont="1" applyBorder="1" applyAlignment="1" applyProtection="1">
      <alignment horizontal="left" vertical="center" wrapText="1"/>
      <protection locked="0"/>
    </xf>
    <xf numFmtId="0" fontId="104" fillId="0" borderId="46" xfId="0" applyFont="1" applyBorder="1" applyAlignment="1">
      <alignment horizontal="center"/>
    </xf>
    <xf numFmtId="0" fontId="104" fillId="0" borderId="2" xfId="0" applyFont="1" applyBorder="1" applyAlignment="1">
      <alignment horizontal="center"/>
    </xf>
    <xf numFmtId="0" fontId="102" fillId="0" borderId="2" xfId="0" applyFont="1" applyBorder="1" applyAlignment="1" applyProtection="1">
      <alignment horizontal="left" wrapText="1"/>
      <protection locked="0"/>
    </xf>
    <xf numFmtId="0" fontId="100" fillId="0" borderId="6" xfId="0" applyFont="1" applyBorder="1" applyAlignment="1">
      <alignment horizontal="center" vertical="center"/>
    </xf>
    <xf numFmtId="0" fontId="100" fillId="0" borderId="2" xfId="0" applyFont="1" applyBorder="1" applyAlignment="1">
      <alignment horizontal="center" vertical="center"/>
    </xf>
    <xf numFmtId="0" fontId="100" fillId="0" borderId="45" xfId="0" applyFont="1" applyBorder="1" applyAlignment="1">
      <alignment horizontal="center" vertical="center"/>
    </xf>
    <xf numFmtId="0" fontId="102" fillId="0" borderId="44" xfId="0" applyFont="1" applyBorder="1" applyAlignment="1">
      <alignment horizontal="center"/>
    </xf>
    <xf numFmtId="0" fontId="102" fillId="0" borderId="48" xfId="0" applyFont="1" applyBorder="1" applyAlignment="1">
      <alignment horizontal="center"/>
    </xf>
    <xf numFmtId="0" fontId="104" fillId="0" borderId="4" xfId="0" applyFont="1" applyBorder="1" applyAlignment="1">
      <alignment horizontal="left" vertical="center"/>
    </xf>
    <xf numFmtId="0" fontId="104" fillId="0" borderId="5" xfId="0" applyFont="1" applyBorder="1" applyAlignment="1">
      <alignment horizontal="left" vertical="center"/>
    </xf>
    <xf numFmtId="0" fontId="104" fillId="0" borderId="59" xfId="0" applyFont="1" applyBorder="1" applyAlignment="1">
      <alignment horizontal="center" vertical="center"/>
    </xf>
    <xf numFmtId="0" fontId="104" fillId="0" borderId="3" xfId="0" applyFont="1" applyBorder="1" applyAlignment="1">
      <alignment horizontal="center" vertical="center"/>
    </xf>
    <xf numFmtId="0" fontId="104" fillId="0" borderId="4" xfId="0" applyFont="1" applyBorder="1" applyAlignment="1">
      <alignment horizontal="center" vertical="center"/>
    </xf>
    <xf numFmtId="0" fontId="104" fillId="0" borderId="5" xfId="0" applyFont="1" applyBorder="1" applyAlignment="1">
      <alignment horizontal="center" vertical="center"/>
    </xf>
    <xf numFmtId="0" fontId="104" fillId="0" borderId="41" xfId="0" applyFont="1" applyBorder="1" applyAlignment="1">
      <alignment horizontal="center" vertical="center"/>
    </xf>
    <xf numFmtId="0" fontId="100" fillId="0" borderId="2" xfId="0" applyFont="1" applyBorder="1" applyAlignment="1">
      <alignment horizontal="left" vertical="center"/>
    </xf>
    <xf numFmtId="0" fontId="100" fillId="0" borderId="7" xfId="0" applyFont="1" applyBorder="1" applyAlignment="1">
      <alignment horizontal="left" vertical="center"/>
    </xf>
    <xf numFmtId="0" fontId="100" fillId="0" borderId="6" xfId="0" applyFont="1" applyBorder="1" applyAlignment="1">
      <alignment horizontal="left" vertical="center"/>
    </xf>
    <xf numFmtId="0" fontId="102" fillId="0" borderId="7" xfId="0" applyFont="1" applyBorder="1" applyAlignment="1">
      <alignment horizontal="left" vertical="center"/>
    </xf>
    <xf numFmtId="0" fontId="100" fillId="0" borderId="7" xfId="0" applyFont="1" applyBorder="1" applyAlignment="1">
      <alignment horizontal="center" vertical="center"/>
    </xf>
    <xf numFmtId="0" fontId="104" fillId="0" borderId="152" xfId="0" applyFont="1" applyBorder="1" applyAlignment="1" applyProtection="1">
      <alignment horizontal="center" vertical="center"/>
      <protection locked="0"/>
    </xf>
    <xf numFmtId="0" fontId="101" fillId="0" borderId="0" xfId="0" applyFont="1" applyAlignment="1">
      <alignment horizontal="left" vertical="center"/>
    </xf>
    <xf numFmtId="0" fontId="101" fillId="0" borderId="31" xfId="0" applyFont="1" applyBorder="1" applyAlignment="1">
      <alignment horizontal="left" vertical="center"/>
    </xf>
    <xf numFmtId="0" fontId="110" fillId="0" borderId="161" xfId="0" applyFont="1" applyBorder="1" applyAlignment="1">
      <alignment horizontal="center" vertical="center" wrapText="1"/>
    </xf>
    <xf numFmtId="0" fontId="110" fillId="0" borderId="162" xfId="0" applyFont="1" applyBorder="1" applyAlignment="1">
      <alignment horizontal="center" vertical="center" wrapText="1"/>
    </xf>
    <xf numFmtId="0" fontId="110" fillId="0" borderId="150" xfId="0" applyFont="1" applyBorder="1" applyAlignment="1">
      <alignment horizontal="center" vertical="center"/>
    </xf>
    <xf numFmtId="0" fontId="110" fillId="0" borderId="151" xfId="0" applyFont="1" applyBorder="1" applyAlignment="1">
      <alignment horizontal="center" vertical="center"/>
    </xf>
    <xf numFmtId="0" fontId="98" fillId="0" borderId="4" xfId="0" applyFont="1" applyBorder="1" applyAlignment="1" applyProtection="1">
      <alignment horizontal="left" vertical="center"/>
      <protection locked="0"/>
    </xf>
    <xf numFmtId="0" fontId="104" fillId="0" borderId="10" xfId="0" applyFont="1" applyBorder="1" applyAlignment="1">
      <alignment horizontal="center" vertical="center" wrapText="1"/>
    </xf>
    <xf numFmtId="0" fontId="104" fillId="0" borderId="10" xfId="0" applyFont="1" applyBorder="1" applyAlignment="1">
      <alignment horizontal="center" vertical="center"/>
    </xf>
    <xf numFmtId="0" fontId="104" fillId="0" borderId="11" xfId="0" applyFont="1" applyBorder="1" applyAlignment="1">
      <alignment horizontal="center" vertical="center"/>
    </xf>
    <xf numFmtId="0" fontId="101" fillId="0" borderId="9" xfId="0" applyFont="1" applyBorder="1" applyAlignment="1" applyProtection="1">
      <alignment horizontal="left" vertical="center" wrapText="1"/>
      <protection locked="0"/>
    </xf>
    <xf numFmtId="0" fontId="101" fillId="0" borderId="10" xfId="0" applyFont="1" applyBorder="1" applyAlignment="1" applyProtection="1">
      <alignment horizontal="left" vertical="center" wrapText="1"/>
      <protection locked="0"/>
    </xf>
    <xf numFmtId="0" fontId="101" fillId="0" borderId="158" xfId="0" applyFont="1" applyBorder="1" applyAlignment="1" applyProtection="1">
      <alignment horizontal="left" vertical="center" wrapText="1"/>
      <protection locked="0"/>
    </xf>
    <xf numFmtId="0" fontId="101" fillId="0" borderId="6" xfId="0" applyFont="1" applyBorder="1" applyAlignment="1" applyProtection="1">
      <alignment horizontal="left" vertical="center"/>
      <protection locked="0"/>
    </xf>
    <xf numFmtId="0" fontId="101" fillId="0" borderId="2" xfId="0" applyFont="1" applyBorder="1" applyAlignment="1" applyProtection="1">
      <alignment horizontal="left" vertical="center"/>
      <protection locked="0"/>
    </xf>
    <xf numFmtId="0" fontId="101" fillId="0" borderId="7" xfId="0" applyFont="1" applyBorder="1" applyAlignment="1" applyProtection="1">
      <alignment horizontal="left" vertical="center"/>
      <protection locked="0"/>
    </xf>
    <xf numFmtId="0" fontId="101" fillId="0" borderId="9" xfId="0" applyFont="1" applyBorder="1" applyAlignment="1" applyProtection="1">
      <alignment horizontal="left" vertical="center"/>
      <protection locked="0"/>
    </xf>
    <xf numFmtId="0" fontId="101" fillId="0" borderId="10" xfId="0" applyFont="1" applyBorder="1" applyAlignment="1" applyProtection="1">
      <alignment horizontal="left" vertical="center"/>
      <protection locked="0"/>
    </xf>
    <xf numFmtId="0" fontId="101" fillId="0" borderId="11" xfId="0" applyFont="1" applyBorder="1" applyAlignment="1" applyProtection="1">
      <alignment horizontal="left" vertical="center"/>
      <protection locked="0"/>
    </xf>
    <xf numFmtId="0" fontId="105" fillId="0" borderId="9" xfId="0" applyFont="1" applyBorder="1" applyAlignment="1">
      <alignment horizontal="right" vertical="center"/>
    </xf>
    <xf numFmtId="0" fontId="105" fillId="0" borderId="10" xfId="0" applyFont="1" applyBorder="1" applyAlignment="1">
      <alignment horizontal="right" vertical="center"/>
    </xf>
    <xf numFmtId="0" fontId="104" fillId="0" borderId="10" xfId="0" applyFont="1" applyBorder="1" applyAlignment="1" applyProtection="1">
      <alignment horizontal="center" vertical="center"/>
      <protection locked="0"/>
    </xf>
    <xf numFmtId="0" fontId="101" fillId="0" borderId="8" xfId="0" applyFont="1" applyBorder="1" applyAlignment="1">
      <alignment horizontal="center" vertical="center"/>
    </xf>
    <xf numFmtId="0" fontId="101" fillId="0" borderId="34" xfId="0" applyFont="1" applyBorder="1" applyAlignment="1">
      <alignment horizontal="center" vertical="center"/>
    </xf>
    <xf numFmtId="0" fontId="98" fillId="0" borderId="8" xfId="0" applyFont="1" applyBorder="1" applyAlignment="1">
      <alignment horizontal="center" vertical="center" wrapText="1"/>
    </xf>
    <xf numFmtId="0" fontId="98" fillId="0" borderId="0" xfId="0" applyFont="1" applyAlignment="1">
      <alignment horizontal="center" vertical="center"/>
    </xf>
    <xf numFmtId="0" fontId="98" fillId="0" borderId="12" xfId="0" applyFont="1" applyBorder="1" applyAlignment="1">
      <alignment horizontal="center" vertical="center"/>
    </xf>
    <xf numFmtId="0" fontId="98" fillId="0" borderId="8" xfId="0" applyFont="1" applyBorder="1" applyAlignment="1">
      <alignment horizontal="center" vertical="center"/>
    </xf>
    <xf numFmtId="0" fontId="98" fillId="0" borderId="34" xfId="0" applyFont="1" applyBorder="1" applyAlignment="1">
      <alignment horizontal="center" vertical="center"/>
    </xf>
    <xf numFmtId="0" fontId="98" fillId="0" borderId="31" xfId="0" applyFont="1" applyBorder="1" applyAlignment="1">
      <alignment horizontal="center" vertical="center"/>
    </xf>
    <xf numFmtId="0" fontId="98" fillId="0" borderId="35" xfId="0" applyFont="1" applyBorder="1" applyAlignment="1">
      <alignment horizontal="center" vertical="center"/>
    </xf>
    <xf numFmtId="0" fontId="98" fillId="0" borderId="0" xfId="0" applyFont="1" applyAlignment="1" applyProtection="1">
      <alignment horizontal="left" vertical="center"/>
      <protection locked="0"/>
    </xf>
    <xf numFmtId="0" fontId="104" fillId="0" borderId="0" xfId="0" applyFont="1" applyAlignment="1">
      <alignment horizontal="center" vertical="center" wrapText="1"/>
    </xf>
    <xf numFmtId="0" fontId="104" fillId="0" borderId="0" xfId="0" applyFont="1" applyAlignment="1">
      <alignment horizontal="center" vertical="center"/>
    </xf>
    <xf numFmtId="0" fontId="104" fillId="0" borderId="12" xfId="0" applyFont="1" applyBorder="1" applyAlignment="1">
      <alignment horizontal="center" vertical="center"/>
    </xf>
    <xf numFmtId="0" fontId="101" fillId="0" borderId="8" xfId="0" applyFont="1" applyBorder="1" applyAlignment="1" applyProtection="1">
      <alignment horizontal="left" vertical="center"/>
      <protection locked="0"/>
    </xf>
    <xf numFmtId="0" fontId="101" fillId="0" borderId="0" xfId="0" applyFont="1" applyAlignment="1" applyProtection="1">
      <alignment horizontal="left" vertical="center"/>
      <protection locked="0"/>
    </xf>
    <xf numFmtId="0" fontId="101" fillId="0" borderId="12" xfId="0" applyFont="1" applyBorder="1" applyAlignment="1" applyProtection="1">
      <alignment horizontal="left" vertical="center"/>
      <protection locked="0"/>
    </xf>
    <xf numFmtId="0" fontId="101" fillId="0" borderId="34" xfId="0" applyFont="1" applyBorder="1" applyAlignment="1" applyProtection="1">
      <alignment horizontal="left" vertical="center"/>
      <protection locked="0"/>
    </xf>
    <xf numFmtId="0" fontId="101" fillId="0" borderId="31" xfId="0" applyFont="1" applyBorder="1" applyAlignment="1" applyProtection="1">
      <alignment horizontal="left" vertical="center"/>
      <protection locked="0"/>
    </xf>
    <xf numFmtId="0" fontId="101" fillId="0" borderId="35" xfId="0" applyFont="1" applyBorder="1" applyAlignment="1" applyProtection="1">
      <alignment horizontal="left" vertical="center"/>
      <protection locked="0"/>
    </xf>
    <xf numFmtId="0" fontId="104" fillId="0" borderId="152" xfId="0" applyFont="1" applyBorder="1" applyAlignment="1">
      <alignment horizontal="center" vertical="center"/>
    </xf>
    <xf numFmtId="0" fontId="104" fillId="0" borderId="153" xfId="0" applyFont="1" applyBorder="1" applyAlignment="1">
      <alignment horizontal="center" vertical="center"/>
    </xf>
    <xf numFmtId="0" fontId="105" fillId="0" borderId="154" xfId="0" applyFont="1" applyBorder="1" applyAlignment="1">
      <alignment horizontal="right" vertical="center"/>
    </xf>
    <xf numFmtId="0" fontId="105" fillId="0" borderId="152" xfId="0" applyFont="1" applyBorder="1" applyAlignment="1">
      <alignment horizontal="right" vertical="center"/>
    </xf>
    <xf numFmtId="0" fontId="101" fillId="0" borderId="0" xfId="0" applyFont="1" applyAlignment="1">
      <alignment horizontal="left"/>
    </xf>
    <xf numFmtId="0" fontId="98" fillId="0" borderId="156" xfId="0" applyFont="1" applyBorder="1" applyAlignment="1">
      <alignment horizontal="center" vertical="center" textRotation="255"/>
    </xf>
    <xf numFmtId="0" fontId="98" fillId="0" borderId="150" xfId="0" applyFont="1" applyBorder="1" applyAlignment="1">
      <alignment horizontal="center" vertical="center" textRotation="255"/>
    </xf>
    <xf numFmtId="0" fontId="98" fillId="0" borderId="157" xfId="0" applyFont="1" applyBorder="1" applyAlignment="1">
      <alignment horizontal="center" vertical="center" textRotation="255"/>
    </xf>
    <xf numFmtId="0" fontId="98" fillId="0" borderId="1" xfId="0" applyFont="1" applyBorder="1" applyAlignment="1">
      <alignment horizontal="center" vertical="center" textRotation="255"/>
    </xf>
    <xf numFmtId="0" fontId="98" fillId="0" borderId="159" xfId="0" applyFont="1" applyBorder="1" applyAlignment="1">
      <alignment horizontal="center" vertical="center" textRotation="255"/>
    </xf>
    <xf numFmtId="0" fontId="98" fillId="0" borderId="160" xfId="0" applyFont="1" applyBorder="1" applyAlignment="1">
      <alignment horizontal="center" vertical="center" textRotation="255"/>
    </xf>
    <xf numFmtId="0" fontId="101" fillId="0" borderId="51" xfId="0" applyFont="1" applyBorder="1" applyAlignment="1">
      <alignment horizontal="center" vertical="center"/>
    </xf>
    <xf numFmtId="0" fontId="98" fillId="0" borderId="51" xfId="0" applyFont="1" applyBorder="1" applyAlignment="1">
      <alignment horizontal="center" vertical="center" wrapText="1"/>
    </xf>
    <xf numFmtId="0" fontId="98" fillId="0" borderId="50" xfId="0" applyFont="1" applyBorder="1" applyAlignment="1">
      <alignment horizontal="center" vertical="center"/>
    </xf>
    <xf numFmtId="0" fontId="98" fillId="0" borderId="52" xfId="0" applyFont="1" applyBorder="1" applyAlignment="1">
      <alignment horizontal="center" vertical="center"/>
    </xf>
    <xf numFmtId="0" fontId="98" fillId="0" borderId="50" xfId="0" applyFont="1" applyBorder="1" applyAlignment="1" applyProtection="1">
      <alignment horizontal="left" vertical="center"/>
      <protection locked="0"/>
    </xf>
    <xf numFmtId="0" fontId="104" fillId="0" borderId="50" xfId="0" applyFont="1" applyBorder="1" applyAlignment="1">
      <alignment horizontal="center" vertical="center" wrapText="1"/>
    </xf>
    <xf numFmtId="0" fontId="104" fillId="0" borderId="50" xfId="0" applyFont="1" applyBorder="1" applyAlignment="1">
      <alignment horizontal="center" vertical="center"/>
    </xf>
    <xf numFmtId="0" fontId="104" fillId="0" borderId="52" xfId="0" applyFont="1" applyBorder="1" applyAlignment="1">
      <alignment horizontal="center" vertical="center"/>
    </xf>
    <xf numFmtId="0" fontId="101" fillId="0" borderId="51" xfId="0" applyFont="1" applyBorder="1" applyAlignment="1" applyProtection="1">
      <alignment horizontal="left" vertical="center" wrapText="1"/>
      <protection locked="0"/>
    </xf>
    <xf numFmtId="0" fontId="101" fillId="0" borderId="50" xfId="0" applyFont="1" applyBorder="1" applyAlignment="1" applyProtection="1">
      <alignment horizontal="left" vertical="center" wrapText="1"/>
      <protection locked="0"/>
    </xf>
    <xf numFmtId="0" fontId="101" fillId="0" borderId="49" xfId="0" applyFont="1" applyBorder="1" applyAlignment="1" applyProtection="1">
      <alignment horizontal="left" vertical="center" wrapText="1"/>
      <protection locked="0"/>
    </xf>
    <xf numFmtId="0" fontId="101" fillId="0" borderId="6" xfId="0" applyFont="1" applyBorder="1" applyAlignment="1" applyProtection="1">
      <alignment horizontal="left" vertical="center" wrapText="1"/>
      <protection locked="0"/>
    </xf>
    <xf numFmtId="0" fontId="101" fillId="0" borderId="2" xfId="0" applyFont="1" applyBorder="1" applyAlignment="1" applyProtection="1">
      <alignment horizontal="left" vertical="center" wrapText="1"/>
      <protection locked="0"/>
    </xf>
    <xf numFmtId="0" fontId="101" fillId="0" borderId="45" xfId="0" applyFont="1" applyBorder="1" applyAlignment="1" applyProtection="1">
      <alignment horizontal="left" vertical="center" wrapText="1"/>
      <protection locked="0"/>
    </xf>
    <xf numFmtId="0" fontId="101" fillId="0" borderId="9" xfId="0" applyFont="1" applyBorder="1" applyAlignment="1">
      <alignment horizontal="center" vertical="center"/>
    </xf>
    <xf numFmtId="0" fontId="98" fillId="0" borderId="9" xfId="0" applyFont="1" applyBorder="1" applyAlignment="1">
      <alignment horizontal="center" vertical="center" wrapText="1"/>
    </xf>
    <xf numFmtId="0" fontId="98" fillId="0" borderId="10" xfId="0" applyFont="1" applyBorder="1" applyAlignment="1">
      <alignment horizontal="center" vertical="center"/>
    </xf>
    <xf numFmtId="0" fontId="98" fillId="0" borderId="11" xfId="0" applyFont="1" applyBorder="1" applyAlignment="1">
      <alignment horizontal="center" vertical="center"/>
    </xf>
    <xf numFmtId="0" fontId="98" fillId="0" borderId="9" xfId="0" applyFont="1" applyBorder="1" applyAlignment="1">
      <alignment horizontal="center" vertical="center"/>
    </xf>
    <xf numFmtId="0" fontId="104" fillId="0" borderId="4" xfId="0" applyFont="1" applyFill="1" applyBorder="1" applyAlignment="1">
      <alignment horizontal="center" vertical="center"/>
    </xf>
    <xf numFmtId="0" fontId="104" fillId="0" borderId="0" xfId="0" applyFont="1" applyFill="1" applyBorder="1" applyAlignment="1">
      <alignment horizontal="center" vertical="center"/>
    </xf>
    <xf numFmtId="0" fontId="104" fillId="0" borderId="31" xfId="0" applyFont="1" applyFill="1" applyBorder="1" applyAlignment="1">
      <alignment horizontal="center" vertical="center"/>
    </xf>
    <xf numFmtId="0" fontId="101" fillId="0" borderId="4" xfId="0" applyFont="1" applyFill="1" applyBorder="1" applyAlignment="1" applyProtection="1">
      <alignment horizontal="center" vertical="center"/>
      <protection locked="0"/>
    </xf>
    <xf numFmtId="0" fontId="101" fillId="0" borderId="0" xfId="0" applyFont="1" applyFill="1" applyBorder="1" applyAlignment="1" applyProtection="1">
      <alignment horizontal="center" vertical="center"/>
      <protection locked="0"/>
    </xf>
    <xf numFmtId="0" fontId="101" fillId="0" borderId="31" xfId="0" applyFont="1" applyFill="1" applyBorder="1" applyAlignment="1" applyProtection="1">
      <alignment horizontal="center" vertical="center"/>
      <protection locked="0"/>
    </xf>
    <xf numFmtId="0" fontId="104" fillId="0" borderId="41" xfId="0" applyFont="1" applyFill="1" applyBorder="1" applyAlignment="1">
      <alignment horizontal="center" vertical="center"/>
    </xf>
    <xf numFmtId="0" fontId="104" fillId="0" borderId="37" xfId="0" applyFont="1" applyFill="1" applyBorder="1" applyAlignment="1">
      <alignment horizontal="center" vertical="center"/>
    </xf>
    <xf numFmtId="0" fontId="104" fillId="0" borderId="30" xfId="0" applyFont="1" applyFill="1" applyBorder="1" applyAlignment="1">
      <alignment horizontal="center" vertical="center"/>
    </xf>
    <xf numFmtId="0" fontId="102" fillId="0" borderId="34" xfId="0" applyFont="1" applyFill="1" applyBorder="1" applyAlignment="1" applyProtection="1">
      <alignment horizontal="center" vertical="center" wrapText="1"/>
    </xf>
    <xf numFmtId="0" fontId="102" fillId="0" borderId="31" xfId="0" applyFont="1" applyFill="1" applyBorder="1" applyAlignment="1" applyProtection="1">
      <alignment horizontal="center" vertical="center" wrapText="1"/>
    </xf>
    <xf numFmtId="0" fontId="104" fillId="0" borderId="31" xfId="0" applyFont="1" applyFill="1" applyBorder="1" applyAlignment="1" applyProtection="1">
      <alignment horizontal="center" vertical="center" wrapText="1"/>
    </xf>
    <xf numFmtId="0" fontId="98" fillId="0" borderId="128" xfId="0" applyFont="1" applyBorder="1" applyAlignment="1">
      <alignment horizontal="center" vertical="center" wrapText="1"/>
    </xf>
    <xf numFmtId="0" fontId="98" fillId="0" borderId="29" xfId="0" applyFont="1" applyBorder="1" applyAlignment="1">
      <alignment horizontal="center" vertical="center" wrapText="1"/>
    </xf>
    <xf numFmtId="0" fontId="98" fillId="0" borderId="129" xfId="0" applyFont="1" applyBorder="1" applyAlignment="1">
      <alignment horizontal="center" vertical="center" wrapText="1"/>
    </xf>
    <xf numFmtId="0" fontId="101" fillId="0" borderId="150" xfId="0" applyFont="1" applyBorder="1" applyAlignment="1">
      <alignment horizontal="left" vertical="center"/>
    </xf>
    <xf numFmtId="0" fontId="104" fillId="0" borderId="150" xfId="0" applyFont="1" applyBorder="1" applyAlignment="1">
      <alignment horizontal="center" vertical="center" wrapText="1"/>
    </xf>
    <xf numFmtId="0" fontId="101" fillId="0" borderId="150" xfId="0" applyFont="1" applyBorder="1" applyAlignment="1" applyProtection="1">
      <alignment horizontal="left" vertical="center"/>
      <protection locked="0"/>
    </xf>
    <xf numFmtId="0" fontId="101" fillId="0" borderId="151" xfId="0" applyFont="1" applyBorder="1" applyAlignment="1" applyProtection="1">
      <alignment horizontal="left" vertical="center"/>
      <protection locked="0"/>
    </xf>
    <xf numFmtId="0" fontId="98" fillId="0" borderId="44" xfId="0" applyFont="1" applyFill="1" applyBorder="1" applyAlignment="1">
      <alignment horizontal="center" vertical="center" wrapText="1"/>
    </xf>
    <xf numFmtId="0" fontId="98" fillId="0" borderId="4"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40" xfId="0" applyFont="1" applyFill="1" applyBorder="1" applyAlignment="1">
      <alignment horizontal="center" vertical="center" wrapText="1"/>
    </xf>
    <xf numFmtId="0" fontId="98" fillId="0" borderId="0" xfId="0" applyFont="1" applyFill="1" applyBorder="1" applyAlignment="1">
      <alignment horizontal="center" vertical="center" wrapText="1"/>
    </xf>
    <xf numFmtId="0" fontId="98" fillId="0" borderId="12" xfId="0" applyFont="1" applyFill="1" applyBorder="1" applyAlignment="1">
      <alignment horizontal="center" vertical="center" wrapText="1"/>
    </xf>
    <xf numFmtId="0" fontId="98" fillId="0" borderId="36" xfId="0" applyFont="1" applyFill="1" applyBorder="1" applyAlignment="1">
      <alignment horizontal="center" vertical="center" wrapText="1"/>
    </xf>
    <xf numFmtId="0" fontId="98" fillId="0" borderId="31" xfId="0" applyFont="1" applyFill="1" applyBorder="1" applyAlignment="1">
      <alignment horizontal="center" vertical="center" wrapText="1"/>
    </xf>
    <xf numFmtId="0" fontId="98" fillId="0" borderId="35" xfId="0" applyFont="1" applyFill="1" applyBorder="1" applyAlignment="1">
      <alignment horizontal="center" vertical="center" wrapText="1"/>
    </xf>
    <xf numFmtId="0" fontId="104" fillId="0" borderId="3" xfId="0" applyFont="1" applyFill="1" applyBorder="1" applyAlignment="1" applyProtection="1">
      <alignment horizontal="right" vertical="center"/>
    </xf>
    <xf numFmtId="0" fontId="104" fillId="0" borderId="4" xfId="0" applyFont="1" applyFill="1" applyBorder="1" applyAlignment="1" applyProtection="1">
      <alignment horizontal="right" vertical="center"/>
    </xf>
    <xf numFmtId="0" fontId="43" fillId="0" borderId="4" xfId="0" applyFont="1" applyFill="1" applyBorder="1" applyAlignment="1" applyProtection="1">
      <alignment horizontal="center" vertical="center"/>
      <protection locked="0"/>
    </xf>
    <xf numFmtId="0" fontId="104" fillId="0" borderId="3" xfId="0" applyFont="1" applyFill="1" applyBorder="1" applyAlignment="1">
      <alignment horizontal="center" vertical="center" wrapText="1"/>
    </xf>
    <xf numFmtId="0" fontId="104" fillId="0" borderId="4" xfId="0" applyFont="1" applyFill="1" applyBorder="1" applyAlignment="1">
      <alignment horizontal="center" vertical="center" wrapText="1"/>
    </xf>
    <xf numFmtId="0" fontId="104" fillId="0" borderId="5" xfId="0" applyFont="1" applyFill="1" applyBorder="1" applyAlignment="1">
      <alignment horizontal="center" vertical="center" wrapText="1"/>
    </xf>
    <xf numFmtId="0" fontId="104" fillId="0" borderId="8"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12" xfId="0" applyFont="1" applyFill="1" applyBorder="1" applyAlignment="1">
      <alignment horizontal="center" vertical="center" wrapText="1"/>
    </xf>
    <xf numFmtId="0" fontId="104" fillId="0" borderId="34" xfId="0" applyFont="1" applyFill="1" applyBorder="1" applyAlignment="1">
      <alignment horizontal="center" vertical="center" wrapText="1"/>
    </xf>
    <xf numFmtId="0" fontId="104" fillId="0" borderId="31" xfId="0" applyFont="1" applyFill="1" applyBorder="1" applyAlignment="1">
      <alignment horizontal="center" vertical="center" wrapText="1"/>
    </xf>
    <xf numFmtId="0" fontId="104" fillId="0" borderId="35" xfId="0" applyFont="1" applyFill="1" applyBorder="1" applyAlignment="1">
      <alignment horizontal="center" vertical="center" wrapText="1"/>
    </xf>
    <xf numFmtId="0" fontId="105" fillId="0" borderId="3" xfId="0" applyFont="1" applyFill="1" applyBorder="1" applyAlignment="1">
      <alignment horizontal="center" vertical="center"/>
    </xf>
    <xf numFmtId="0" fontId="105" fillId="0" borderId="4" xfId="0" applyFont="1" applyFill="1" applyBorder="1" applyAlignment="1">
      <alignment horizontal="center" vertical="center"/>
    </xf>
    <xf numFmtId="0" fontId="105" fillId="0" borderId="8" xfId="0" applyFont="1" applyFill="1" applyBorder="1" applyAlignment="1">
      <alignment horizontal="center" vertical="center"/>
    </xf>
    <xf numFmtId="0" fontId="105" fillId="0" borderId="0" xfId="0" applyFont="1" applyFill="1" applyBorder="1" applyAlignment="1">
      <alignment horizontal="center" vertical="center"/>
    </xf>
    <xf numFmtId="0" fontId="105" fillId="0" borderId="34" xfId="0" applyFont="1" applyFill="1" applyBorder="1" applyAlignment="1">
      <alignment horizontal="center" vertical="center"/>
    </xf>
    <xf numFmtId="0" fontId="105" fillId="0" borderId="31" xfId="0" applyFont="1" applyFill="1" applyBorder="1" applyAlignment="1">
      <alignment horizontal="center" vertical="center"/>
    </xf>
    <xf numFmtId="0" fontId="100" fillId="0" borderId="0" xfId="0" applyFont="1" applyAlignment="1">
      <alignment horizontal="left" vertical="top"/>
    </xf>
    <xf numFmtId="0" fontId="98" fillId="0" borderId="0" xfId="0" applyFont="1" applyAlignment="1">
      <alignment horizontal="center"/>
    </xf>
    <xf numFmtId="0" fontId="102" fillId="0" borderId="0" xfId="0" applyFont="1" applyAlignment="1">
      <alignment horizontal="center"/>
    </xf>
    <xf numFmtId="0" fontId="98" fillId="0" borderId="31" xfId="0" applyFont="1" applyBorder="1" applyAlignment="1">
      <alignment horizontal="left" shrinkToFit="1"/>
    </xf>
    <xf numFmtId="0" fontId="103" fillId="0" borderId="0" xfId="0" applyFont="1" applyAlignment="1">
      <alignment horizontal="center" vertical="center"/>
    </xf>
    <xf numFmtId="0" fontId="101" fillId="0" borderId="0" xfId="0" applyFont="1" applyAlignment="1">
      <alignment horizontal="left" vertical="center" wrapText="1"/>
    </xf>
    <xf numFmtId="0" fontId="104" fillId="0" borderId="53" xfId="0" applyFont="1" applyBorder="1" applyAlignment="1">
      <alignment horizontal="left" vertical="top"/>
    </xf>
    <xf numFmtId="0" fontId="104" fillId="0" borderId="50" xfId="0" applyFont="1" applyBorder="1" applyAlignment="1">
      <alignment horizontal="left" vertical="top"/>
    </xf>
    <xf numFmtId="0" fontId="104" fillId="0" borderId="49" xfId="0" applyFont="1" applyBorder="1" applyAlignment="1">
      <alignment horizontal="left" vertical="top"/>
    </xf>
    <xf numFmtId="0" fontId="101" fillId="0" borderId="40" xfId="0" applyFont="1" applyBorder="1" applyAlignment="1" applyProtection="1">
      <alignment horizontal="left" vertical="top" wrapText="1"/>
      <protection locked="0"/>
    </xf>
    <xf numFmtId="0" fontId="101" fillId="0" borderId="0" xfId="0" applyFont="1" applyAlignment="1" applyProtection="1">
      <alignment horizontal="left" vertical="top" wrapText="1"/>
      <protection locked="0"/>
    </xf>
    <xf numFmtId="0" fontId="101" fillId="0" borderId="37" xfId="0" applyFont="1" applyBorder="1" applyAlignment="1" applyProtection="1">
      <alignment horizontal="left" vertical="top" wrapText="1"/>
      <protection locked="0"/>
    </xf>
    <xf numFmtId="0" fontId="101" fillId="0" borderId="48" xfId="0" applyFont="1" applyBorder="1" applyAlignment="1" applyProtection="1">
      <alignment horizontal="left" vertical="top" wrapText="1"/>
      <protection locked="0"/>
    </xf>
    <xf numFmtId="0" fontId="101" fillId="0" borderId="2" xfId="0" applyFont="1" applyBorder="1" applyAlignment="1" applyProtection="1">
      <alignment horizontal="left" vertical="top" wrapText="1"/>
      <protection locked="0"/>
    </xf>
    <xf numFmtId="0" fontId="101" fillId="0" borderId="45" xfId="0" applyFont="1" applyBorder="1" applyAlignment="1" applyProtection="1">
      <alignment horizontal="left" vertical="top" wrapText="1"/>
      <protection locked="0"/>
    </xf>
    <xf numFmtId="0" fontId="104" fillId="0" borderId="40" xfId="0" applyFont="1" applyBorder="1" applyAlignment="1">
      <alignment horizontal="left" vertical="top"/>
    </xf>
    <xf numFmtId="0" fontId="104" fillId="0" borderId="0" xfId="0" applyFont="1" applyAlignment="1">
      <alignment horizontal="left" vertical="top"/>
    </xf>
    <xf numFmtId="0" fontId="104" fillId="0" borderId="37" xfId="0" applyFont="1" applyBorder="1" applyAlignment="1">
      <alignment horizontal="left" vertical="top"/>
    </xf>
    <xf numFmtId="0" fontId="101" fillId="0" borderId="36" xfId="0" applyFont="1" applyBorder="1" applyAlignment="1" applyProtection="1">
      <alignment horizontal="left" vertical="top" wrapText="1"/>
      <protection locked="0"/>
    </xf>
    <xf numFmtId="0" fontId="101" fillId="0" borderId="31" xfId="0" applyFont="1" applyBorder="1" applyAlignment="1" applyProtection="1">
      <alignment horizontal="left" vertical="top" wrapText="1"/>
      <protection locked="0"/>
    </xf>
    <xf numFmtId="0" fontId="101" fillId="0" borderId="30" xfId="0" applyFont="1" applyBorder="1" applyAlignment="1" applyProtection="1">
      <alignment horizontal="left" vertical="top" wrapText="1"/>
      <protection locked="0"/>
    </xf>
    <xf numFmtId="0" fontId="102" fillId="0" borderId="159" xfId="0" applyFont="1" applyBorder="1" applyAlignment="1">
      <alignment horizontal="center" vertical="center"/>
    </xf>
    <xf numFmtId="0" fontId="102" fillId="0" borderId="160" xfId="0" applyFont="1" applyBorder="1" applyAlignment="1">
      <alignment horizontal="center" vertical="center"/>
    </xf>
    <xf numFmtId="181" fontId="102" fillId="0" borderId="154" xfId="0" applyNumberFormat="1" applyFont="1" applyBorder="1" applyAlignment="1" applyProtection="1">
      <alignment horizontal="center" vertical="center" wrapText="1"/>
      <protection locked="0"/>
    </xf>
    <xf numFmtId="181" fontId="102" fillId="0" borderId="152" xfId="0" applyNumberFormat="1" applyFont="1" applyBorder="1" applyAlignment="1" applyProtection="1">
      <alignment horizontal="center" vertical="center" wrapText="1"/>
      <protection locked="0"/>
    </xf>
    <xf numFmtId="0" fontId="102" fillId="0" borderId="154" xfId="0" applyFont="1" applyBorder="1" applyAlignment="1">
      <alignment horizontal="center" vertical="center" wrapText="1"/>
    </xf>
    <xf numFmtId="0" fontId="102" fillId="0" borderId="153" xfId="0" applyFont="1" applyBorder="1" applyAlignment="1">
      <alignment horizontal="center" vertical="center" wrapText="1"/>
    </xf>
    <xf numFmtId="0" fontId="102" fillId="0" borderId="154" xfId="0" applyFont="1" applyBorder="1" applyAlignment="1" applyProtection="1">
      <alignment horizontal="left" vertical="center" wrapText="1"/>
      <protection locked="0"/>
    </xf>
    <xf numFmtId="0" fontId="102" fillId="0" borderId="152" xfId="0" applyFont="1" applyBorder="1" applyAlignment="1" applyProtection="1">
      <alignment horizontal="left" vertical="center" wrapText="1"/>
      <protection locked="0"/>
    </xf>
    <xf numFmtId="0" fontId="102" fillId="0" borderId="153" xfId="0" applyFont="1" applyBorder="1" applyAlignment="1" applyProtection="1">
      <alignment horizontal="left" vertical="center" wrapText="1"/>
      <protection locked="0"/>
    </xf>
    <xf numFmtId="0" fontId="102" fillId="0" borderId="152" xfId="0" applyFont="1" applyBorder="1" applyAlignment="1">
      <alignment horizontal="center" vertical="center" wrapText="1"/>
    </xf>
    <xf numFmtId="0" fontId="102" fillId="0" borderId="155" xfId="0" applyFont="1" applyBorder="1" applyAlignment="1" applyProtection="1">
      <alignment horizontal="left" vertical="center" wrapText="1"/>
      <protection locked="0"/>
    </xf>
    <xf numFmtId="0" fontId="43" fillId="0" borderId="0" xfId="0" applyFont="1" applyAlignment="1">
      <alignment horizontal="left"/>
    </xf>
    <xf numFmtId="0" fontId="102" fillId="0" borderId="53" xfId="0" applyFont="1" applyBorder="1" applyAlignment="1">
      <alignment horizontal="center" vertical="center"/>
    </xf>
    <xf numFmtId="0" fontId="102" fillId="0" borderId="50" xfId="0" applyFont="1" applyBorder="1" applyAlignment="1">
      <alignment horizontal="center" vertical="center"/>
    </xf>
    <xf numFmtId="0" fontId="102" fillId="0" borderId="52" xfId="0" applyFont="1" applyBorder="1" applyAlignment="1">
      <alignment horizontal="center" vertical="center"/>
    </xf>
    <xf numFmtId="0" fontId="102" fillId="0" borderId="0" xfId="0" applyFont="1" applyAlignment="1">
      <alignment horizontal="center" vertical="center"/>
    </xf>
    <xf numFmtId="0" fontId="102" fillId="0" borderId="12" xfId="0" applyFont="1" applyBorder="1" applyAlignment="1">
      <alignment horizontal="center" vertical="center"/>
    </xf>
    <xf numFmtId="0" fontId="102" fillId="0" borderId="150" xfId="0" applyFont="1" applyBorder="1" applyAlignment="1">
      <alignment horizontal="center" vertical="center"/>
    </xf>
    <xf numFmtId="0" fontId="102" fillId="0" borderId="28" xfId="0" applyFont="1" applyBorder="1" applyAlignment="1">
      <alignment horizontal="center" vertical="center"/>
    </xf>
    <xf numFmtId="0" fontId="102" fillId="0" borderId="29" xfId="0" applyFont="1" applyBorder="1" applyAlignment="1">
      <alignment horizontal="center" vertical="center"/>
    </xf>
    <xf numFmtId="0" fontId="102" fillId="0" borderId="127" xfId="0" applyFont="1" applyBorder="1" applyAlignment="1">
      <alignment horizontal="center" vertical="center"/>
    </xf>
    <xf numFmtId="0" fontId="104" fillId="0" borderId="3" xfId="0" applyFont="1" applyBorder="1" applyAlignment="1">
      <alignment horizontal="left" vertical="top"/>
    </xf>
    <xf numFmtId="0" fontId="104" fillId="0" borderId="4" xfId="0" applyFont="1" applyBorder="1" applyAlignment="1">
      <alignment horizontal="left" vertical="top"/>
    </xf>
    <xf numFmtId="0" fontId="104" fillId="0" borderId="5" xfId="0" applyFont="1" applyBorder="1" applyAlignment="1">
      <alignment horizontal="left" vertical="top"/>
    </xf>
    <xf numFmtId="0" fontId="102" fillId="0" borderId="3" xfId="0" applyFont="1" applyBorder="1" applyAlignment="1" applyProtection="1">
      <alignment horizontal="left" vertical="top" wrapText="1"/>
      <protection locked="0"/>
    </xf>
    <xf numFmtId="0" fontId="102" fillId="0" borderId="4" xfId="0" applyFont="1" applyBorder="1" applyAlignment="1" applyProtection="1">
      <alignment horizontal="left" vertical="top" wrapText="1"/>
      <protection locked="0"/>
    </xf>
    <xf numFmtId="0" fontId="102" fillId="0" borderId="41" xfId="0" applyFont="1" applyBorder="1" applyAlignment="1" applyProtection="1">
      <alignment horizontal="left" vertical="top" wrapText="1"/>
      <protection locked="0"/>
    </xf>
    <xf numFmtId="0" fontId="102" fillId="0" borderId="8" xfId="0" applyFont="1" applyBorder="1" applyAlignment="1" applyProtection="1">
      <alignment horizontal="left" vertical="top" wrapText="1"/>
      <protection locked="0"/>
    </xf>
    <xf numFmtId="0" fontId="102" fillId="0" borderId="0" xfId="0" applyFont="1" applyAlignment="1" applyProtection="1">
      <alignment horizontal="left" vertical="top" wrapText="1"/>
      <protection locked="0"/>
    </xf>
    <xf numFmtId="0" fontId="102" fillId="0" borderId="37" xfId="0" applyFont="1" applyBorder="1" applyAlignment="1" applyProtection="1">
      <alignment horizontal="left" vertical="top" wrapText="1"/>
      <protection locked="0"/>
    </xf>
    <xf numFmtId="0" fontId="102" fillId="0" borderId="6" xfId="0" applyFont="1" applyBorder="1" applyAlignment="1" applyProtection="1">
      <alignment horizontal="left" vertical="top" wrapText="1"/>
      <protection locked="0"/>
    </xf>
    <xf numFmtId="0" fontId="102" fillId="0" borderId="2" xfId="0" applyFont="1" applyBorder="1" applyAlignment="1" applyProtection="1">
      <alignment horizontal="left" vertical="top" wrapText="1"/>
      <protection locked="0"/>
    </xf>
    <xf numFmtId="0" fontId="102" fillId="0" borderId="45" xfId="0" applyFont="1" applyBorder="1" applyAlignment="1" applyProtection="1">
      <alignment horizontal="left" vertical="top" wrapText="1"/>
      <protection locked="0"/>
    </xf>
    <xf numFmtId="0" fontId="102" fillId="0" borderId="12" xfId="0" applyFont="1" applyBorder="1" applyAlignment="1" applyProtection="1">
      <alignment horizontal="left" vertical="top" wrapText="1"/>
      <protection locked="0"/>
    </xf>
    <xf numFmtId="0" fontId="102" fillId="0" borderId="7" xfId="0" applyFont="1" applyBorder="1" applyAlignment="1" applyProtection="1">
      <alignment horizontal="left" vertical="top" wrapText="1"/>
      <protection locked="0"/>
    </xf>
    <xf numFmtId="0" fontId="102" fillId="0" borderId="1" xfId="0" applyFont="1" applyBorder="1" applyAlignment="1">
      <alignment horizontal="center" vertical="center"/>
    </xf>
    <xf numFmtId="0" fontId="102" fillId="0" borderId="55" xfId="0" applyFont="1" applyBorder="1" applyAlignment="1">
      <alignment horizontal="left" vertical="center"/>
    </xf>
    <xf numFmtId="0" fontId="102" fillId="0" borderId="164" xfId="0" applyFont="1" applyBorder="1" applyAlignment="1">
      <alignment horizontal="left" vertical="center"/>
    </xf>
    <xf numFmtId="0" fontId="104" fillId="0" borderId="154" xfId="0" applyFont="1" applyBorder="1" applyAlignment="1">
      <alignment horizontal="center" vertical="center" wrapText="1"/>
    </xf>
    <xf numFmtId="0" fontId="104" fillId="0" borderId="152" xfId="0" applyFont="1" applyBorder="1" applyAlignment="1">
      <alignment horizontal="center" vertical="center" wrapText="1"/>
    </xf>
    <xf numFmtId="0" fontId="104" fillId="0" borderId="153" xfId="0" applyFont="1" applyBorder="1" applyAlignment="1">
      <alignment horizontal="center" vertical="center" wrapText="1"/>
    </xf>
    <xf numFmtId="0" fontId="104" fillId="0" borderId="165" xfId="0" applyFont="1" applyBorder="1" applyAlignment="1">
      <alignment horizontal="left" vertical="center" wrapText="1"/>
    </xf>
    <xf numFmtId="0" fontId="104" fillId="0" borderId="165" xfId="0" applyFont="1" applyBorder="1" applyAlignment="1">
      <alignment horizontal="left" vertical="center"/>
    </xf>
    <xf numFmtId="0" fontId="104" fillId="0" borderId="34" xfId="0" applyFont="1" applyBorder="1" applyAlignment="1">
      <alignment horizontal="left" vertical="center"/>
    </xf>
    <xf numFmtId="0" fontId="102" fillId="0" borderId="31" xfId="0" applyFont="1" applyBorder="1" applyAlignment="1" applyProtection="1">
      <alignment horizontal="center" vertical="center"/>
      <protection locked="0"/>
    </xf>
    <xf numFmtId="0" fontId="102" fillId="0" borderId="30" xfId="0" applyFont="1" applyBorder="1" applyAlignment="1" applyProtection="1">
      <alignment horizontal="center" vertical="center"/>
      <protection locked="0"/>
    </xf>
    <xf numFmtId="0" fontId="102" fillId="0" borderId="157" xfId="0" applyFont="1" applyBorder="1" applyAlignment="1">
      <alignment horizontal="center" vertical="center"/>
    </xf>
    <xf numFmtId="0" fontId="102" fillId="0" borderId="1" xfId="0" applyFont="1" applyBorder="1" applyAlignment="1">
      <alignment horizontal="center"/>
    </xf>
    <xf numFmtId="0" fontId="102" fillId="0" borderId="1" xfId="0" applyFont="1" applyBorder="1" applyAlignment="1" applyProtection="1">
      <alignment horizontal="left" vertical="top" wrapText="1"/>
      <protection locked="0"/>
    </xf>
    <xf numFmtId="0" fontId="102" fillId="0" borderId="160" xfId="0" applyFont="1" applyBorder="1" applyAlignment="1" applyProtection="1">
      <alignment horizontal="left" vertical="top" wrapText="1"/>
      <protection locked="0"/>
    </xf>
    <xf numFmtId="0" fontId="102" fillId="0" borderId="1" xfId="0" applyFont="1" applyBorder="1" applyAlignment="1">
      <alignment horizontal="left" vertical="center"/>
    </xf>
    <xf numFmtId="0" fontId="102" fillId="0" borderId="163" xfId="0" applyFont="1" applyBorder="1" applyAlignment="1">
      <alignment horizontal="left" vertical="center"/>
    </xf>
    <xf numFmtId="0" fontId="102" fillId="0" borderId="9" xfId="0" applyFont="1" applyBorder="1" applyAlignment="1">
      <alignment horizontal="center" vertical="center"/>
    </xf>
    <xf numFmtId="0" fontId="102" fillId="0" borderId="11" xfId="0" applyFont="1" applyBorder="1" applyAlignment="1">
      <alignment horizontal="center" vertical="center"/>
    </xf>
    <xf numFmtId="0" fontId="102" fillId="0" borderId="10" xfId="0" applyFont="1" applyBorder="1" applyAlignment="1">
      <alignment horizontal="center" vertical="center"/>
    </xf>
    <xf numFmtId="0" fontId="104" fillId="0" borderId="9" xfId="0" applyFont="1" applyBorder="1" applyAlignment="1">
      <alignment horizontal="center" vertical="center" wrapText="1"/>
    </xf>
    <xf numFmtId="0" fontId="104" fillId="0" borderId="11" xfId="0" applyFont="1" applyBorder="1" applyAlignment="1">
      <alignment horizontal="center" vertical="center" wrapText="1"/>
    </xf>
    <xf numFmtId="0" fontId="104" fillId="0" borderId="58" xfId="0" applyFont="1" applyBorder="1" applyAlignment="1">
      <alignment horizontal="left" vertical="center" wrapText="1"/>
    </xf>
    <xf numFmtId="0" fontId="104" fillId="0" borderId="58" xfId="0" applyFont="1" applyBorder="1" applyAlignment="1">
      <alignment horizontal="left" vertical="center"/>
    </xf>
    <xf numFmtId="0" fontId="104" fillId="0" borderId="6" xfId="0" applyFont="1" applyBorder="1" applyAlignment="1">
      <alignment horizontal="left" vertical="center"/>
    </xf>
    <xf numFmtId="0" fontId="102" fillId="0" borderId="2" xfId="0" applyFont="1" applyBorder="1" applyAlignment="1" applyProtection="1">
      <alignment horizontal="center" vertical="center"/>
      <protection locked="0"/>
    </xf>
    <xf numFmtId="0" fontId="102" fillId="0" borderId="45" xfId="0" applyFont="1" applyBorder="1" applyAlignment="1" applyProtection="1">
      <alignment horizontal="center" vertical="center"/>
      <protection locked="0"/>
    </xf>
    <xf numFmtId="0" fontId="104" fillId="0" borderId="156" xfId="0" applyFont="1" applyBorder="1" applyAlignment="1">
      <alignment horizontal="center" vertical="center" wrapText="1"/>
    </xf>
    <xf numFmtId="0" fontId="104" fillId="0" borderId="157" xfId="0" applyFont="1" applyBorder="1" applyAlignment="1">
      <alignment horizontal="center" vertical="center" wrapText="1"/>
    </xf>
    <xf numFmtId="0" fontId="104" fillId="0" borderId="1" xfId="0" applyFont="1" applyBorder="1" applyAlignment="1">
      <alignment horizontal="center" vertical="center" wrapText="1"/>
    </xf>
    <xf numFmtId="0" fontId="102" fillId="0" borderId="150" xfId="0" applyFont="1" applyBorder="1" applyAlignment="1">
      <alignment horizontal="center" vertical="center" wrapText="1"/>
    </xf>
    <xf numFmtId="0" fontId="102" fillId="0" borderId="1" xfId="0" applyFont="1" applyBorder="1" applyAlignment="1">
      <alignment horizontal="center" vertical="center" wrapText="1"/>
    </xf>
    <xf numFmtId="0" fontId="102" fillId="0" borderId="151" xfId="0" applyFont="1" applyBorder="1" applyAlignment="1">
      <alignment horizontal="center" vertical="center" wrapText="1"/>
    </xf>
    <xf numFmtId="0" fontId="102" fillId="0" borderId="163" xfId="0" applyFont="1" applyBorder="1" applyAlignment="1">
      <alignment horizontal="center" vertical="center" wrapText="1"/>
    </xf>
    <xf numFmtId="0" fontId="102" fillId="0" borderId="4"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center" vertical="center"/>
    </xf>
    <xf numFmtId="0" fontId="104" fillId="0" borderId="0" xfId="0" applyFont="1" applyAlignment="1">
      <alignment horizontal="left" vertical="top" wrapText="1"/>
    </xf>
  </cellXfs>
  <cellStyles count="14">
    <cellStyle name="スタイル 1" xfId="5" xr:uid="{00000000-0005-0000-0000-000000000000}"/>
    <cellStyle name="ハイパーリンク" xfId="13" builtinId="8"/>
    <cellStyle name="桁区切り" xfId="6" builtinId="6"/>
    <cellStyle name="標準" xfId="0" builtinId="0"/>
    <cellStyle name="標準 2" xfId="1" xr:uid="{00000000-0005-0000-0000-000004000000}"/>
    <cellStyle name="標準 2 2" xfId="2" xr:uid="{00000000-0005-0000-0000-000005000000}"/>
    <cellStyle name="標準 2 3" xfId="8" xr:uid="{00000000-0005-0000-0000-000006000000}"/>
    <cellStyle name="標準 2 4" xfId="9" xr:uid="{00000000-0005-0000-0000-000007000000}"/>
    <cellStyle name="標準 2 4 2" xfId="11" xr:uid="{00000000-0005-0000-0000-000008000000}"/>
    <cellStyle name="標準 3" xfId="3" xr:uid="{00000000-0005-0000-0000-000009000000}"/>
    <cellStyle name="標準 4" xfId="4" xr:uid="{00000000-0005-0000-0000-00000A000000}"/>
    <cellStyle name="標準 4 2" xfId="7" xr:uid="{00000000-0005-0000-0000-00000B000000}"/>
    <cellStyle name="標準 4 3" xfId="10" xr:uid="{00000000-0005-0000-0000-00000C000000}"/>
    <cellStyle name="標準 4 3 2" xfId="12" xr:uid="{00000000-0005-0000-0000-00000D000000}"/>
  </cellStyles>
  <dxfs count="37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8080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8080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34998626667073579"/>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patternType="none">
          <bgColor auto="1"/>
        </patternFill>
      </fill>
    </dxf>
    <dxf>
      <font>
        <color auto="1"/>
      </font>
      <fill>
        <patternFill>
          <bgColor rgb="FFFFFF99"/>
        </patternFill>
      </fill>
    </dxf>
  </dxfs>
  <tableStyles count="0" defaultTableStyle="TableStyleMedium2" defaultPivotStyle="PivotStyleMedium9"/>
  <colors>
    <mruColors>
      <color rgb="FFFFFF99"/>
      <color rgb="FF538DD5"/>
      <color rgb="FFFFE593"/>
      <color rgb="FFFFD85B"/>
      <color rgb="FFDAEEF3"/>
      <color rgb="FFFFFF66"/>
      <color rgb="FFFF6699"/>
      <color rgb="FFFFFFCC"/>
      <color rgb="FFFFFFE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8" lockText="1" noThreeD="1"/>
</file>

<file path=xl/ctrlProps/ctrlProp10.xml><?xml version="1.0" encoding="utf-8"?>
<formControlPr xmlns="http://schemas.microsoft.com/office/spreadsheetml/2009/9/main" objectType="CheckBox" fmlaLink="$AB$26" lockText="1" noThreeD="1"/>
</file>

<file path=xl/ctrlProps/ctrlProp100.xml><?xml version="1.0" encoding="utf-8"?>
<formControlPr xmlns="http://schemas.microsoft.com/office/spreadsheetml/2009/9/main" objectType="CheckBox" fmlaLink="$P$30" lockText="1" noThreeD="1"/>
</file>

<file path=xl/ctrlProps/ctrlProp101.xml><?xml version="1.0" encoding="utf-8"?>
<formControlPr xmlns="http://schemas.microsoft.com/office/spreadsheetml/2009/9/main" objectType="CheckBox" fmlaLink="$P$33" lockText="1" noThreeD="1"/>
</file>

<file path=xl/ctrlProps/ctrlProp102.xml><?xml version="1.0" encoding="utf-8"?>
<formControlPr xmlns="http://schemas.microsoft.com/office/spreadsheetml/2009/9/main" objectType="CheckBox" fmlaLink="$P$38" lockText="1" noThreeD="1"/>
</file>

<file path=xl/ctrlProps/ctrlProp103.xml><?xml version="1.0" encoding="utf-8"?>
<formControlPr xmlns="http://schemas.microsoft.com/office/spreadsheetml/2009/9/main" objectType="CheckBox" fmlaLink="$P$55" lockText="1" noThreeD="1"/>
</file>

<file path=xl/ctrlProps/ctrlProp104.xml><?xml version="1.0" encoding="utf-8"?>
<formControlPr xmlns="http://schemas.microsoft.com/office/spreadsheetml/2009/9/main" objectType="CheckBox" fmlaLink="$P$52" lockText="1" noThreeD="1"/>
</file>

<file path=xl/ctrlProps/ctrlProp105.xml><?xml version="1.0" encoding="utf-8"?>
<formControlPr xmlns="http://schemas.microsoft.com/office/spreadsheetml/2009/9/main" objectType="CheckBox" fmlaLink="$P$49" lockText="1" noThreeD="1"/>
</file>

<file path=xl/ctrlProps/ctrlProp106.xml><?xml version="1.0" encoding="utf-8"?>
<formControlPr xmlns="http://schemas.microsoft.com/office/spreadsheetml/2009/9/main" objectType="CheckBox" fmlaLink="$AA$25" noThreeD="1"/>
</file>

<file path=xl/ctrlProps/ctrlProp107.xml><?xml version="1.0" encoding="utf-8"?>
<formControlPr xmlns="http://schemas.microsoft.com/office/spreadsheetml/2009/9/main" objectType="CheckBox" fmlaLink="$AA$49" noThreeD="1"/>
</file>

<file path=xl/ctrlProps/ctrlProp108.xml><?xml version="1.0" encoding="utf-8"?>
<formControlPr xmlns="http://schemas.microsoft.com/office/spreadsheetml/2009/9/main" objectType="CheckBox" fmlaLink="$AB$49" noThreeD="1"/>
</file>

<file path=xl/ctrlProps/ctrlProp109.xml><?xml version="1.0" encoding="utf-8"?>
<formControlPr xmlns="http://schemas.microsoft.com/office/spreadsheetml/2009/9/main" objectType="CheckBox" fmlaLink="$R$33" noThreeD="1"/>
</file>

<file path=xl/ctrlProps/ctrlProp11.xml><?xml version="1.0" encoding="utf-8"?>
<formControlPr xmlns="http://schemas.microsoft.com/office/spreadsheetml/2009/9/main" objectType="CheckBox" fmlaLink="$AB$5" lockText="1" noThreeD="1"/>
</file>

<file path=xl/ctrlProps/ctrlProp110.xml><?xml version="1.0" encoding="utf-8"?>
<formControlPr xmlns="http://schemas.microsoft.com/office/spreadsheetml/2009/9/main" objectType="CheckBox" fmlaLink="$R$33" noThreeD="1"/>
</file>

<file path=xl/ctrlProps/ctrlProp111.xml><?xml version="1.0" encoding="utf-8"?>
<formControlPr xmlns="http://schemas.microsoft.com/office/spreadsheetml/2009/9/main" objectType="CheckBox" fmlaLink="$AD$20" lockText="1" noThreeD="1"/>
</file>

<file path=xl/ctrlProps/ctrlProp112.xml><?xml version="1.0" encoding="utf-8"?>
<formControlPr xmlns="http://schemas.microsoft.com/office/spreadsheetml/2009/9/main" objectType="CheckBox" fmlaLink="$AE$20" lockText="1" noThreeD="1"/>
</file>

<file path=xl/ctrlProps/ctrlProp113.xml><?xml version="1.0" encoding="utf-8"?>
<formControlPr xmlns="http://schemas.microsoft.com/office/spreadsheetml/2009/9/main" objectType="CheckBox" fmlaLink="$AF$20" lockText="1" noThreeD="1"/>
</file>

<file path=xl/ctrlProps/ctrlProp114.xml><?xml version="1.0" encoding="utf-8"?>
<formControlPr xmlns="http://schemas.microsoft.com/office/spreadsheetml/2009/9/main" objectType="CheckBox" fmlaLink="$AG$20" lockText="1" noThreeD="1"/>
</file>

<file path=xl/ctrlProps/ctrlProp115.xml><?xml version="1.0" encoding="utf-8"?>
<formControlPr xmlns="http://schemas.microsoft.com/office/spreadsheetml/2009/9/main" objectType="CheckBox" fmlaLink="$AD$21" lockText="1" noThreeD="1"/>
</file>

<file path=xl/ctrlProps/ctrlProp116.xml><?xml version="1.0" encoding="utf-8"?>
<formControlPr xmlns="http://schemas.microsoft.com/office/spreadsheetml/2009/9/main" objectType="CheckBox" fmlaLink="$AE$21" lockText="1" noThreeD="1"/>
</file>

<file path=xl/ctrlProps/ctrlProp117.xml><?xml version="1.0" encoding="utf-8"?>
<formControlPr xmlns="http://schemas.microsoft.com/office/spreadsheetml/2009/9/main" objectType="CheckBox" fmlaLink="$AD$26" lockText="1" noThreeD="1"/>
</file>

<file path=xl/ctrlProps/ctrlProp118.xml><?xml version="1.0" encoding="utf-8"?>
<formControlPr xmlns="http://schemas.microsoft.com/office/spreadsheetml/2009/9/main" objectType="CheckBox" fmlaLink="$AE$26" lockText="1" noThreeD="1"/>
</file>

<file path=xl/ctrlProps/ctrlProp119.xml><?xml version="1.0" encoding="utf-8"?>
<formControlPr xmlns="http://schemas.microsoft.com/office/spreadsheetml/2009/9/main" objectType="CheckBox" fmlaLink="$AD$27" lockText="1" noThreeD="1"/>
</file>

<file path=xl/ctrlProps/ctrlProp12.xml><?xml version="1.0" encoding="utf-8"?>
<formControlPr xmlns="http://schemas.microsoft.com/office/spreadsheetml/2009/9/main" objectType="CheckBox" fmlaLink="$AB$6" lockText="1" noThreeD="1"/>
</file>

<file path=xl/ctrlProps/ctrlProp120.xml><?xml version="1.0" encoding="utf-8"?>
<formControlPr xmlns="http://schemas.microsoft.com/office/spreadsheetml/2009/9/main" objectType="CheckBox" fmlaLink="$AE$27" lockText="1" noThreeD="1"/>
</file>

<file path=xl/ctrlProps/ctrlProp121.xml><?xml version="1.0" encoding="utf-8"?>
<formControlPr xmlns="http://schemas.microsoft.com/office/spreadsheetml/2009/9/main" objectType="CheckBox" fmlaLink="$AD$28" lockText="1" noThreeD="1"/>
</file>

<file path=xl/ctrlProps/ctrlProp122.xml><?xml version="1.0" encoding="utf-8"?>
<formControlPr xmlns="http://schemas.microsoft.com/office/spreadsheetml/2009/9/main" objectType="CheckBox" fmlaLink="$AE$28" lockText="1" noThreeD="1"/>
</file>

<file path=xl/ctrlProps/ctrlProp123.xml><?xml version="1.0" encoding="utf-8"?>
<formControlPr xmlns="http://schemas.microsoft.com/office/spreadsheetml/2009/9/main" objectType="CheckBox" fmlaLink="$AD$29" lockText="1" noThreeD="1"/>
</file>

<file path=xl/ctrlProps/ctrlProp124.xml><?xml version="1.0" encoding="utf-8"?>
<formControlPr xmlns="http://schemas.microsoft.com/office/spreadsheetml/2009/9/main" objectType="CheckBox" fmlaLink="$AD$30" lockText="1" noThreeD="1"/>
</file>

<file path=xl/ctrlProps/ctrlProp125.xml><?xml version="1.0" encoding="utf-8"?>
<formControlPr xmlns="http://schemas.microsoft.com/office/spreadsheetml/2009/9/main" objectType="CheckBox" fmlaLink="$AC$15" lockText="1" noThreeD="1"/>
</file>

<file path=xl/ctrlProps/ctrlProp126.xml><?xml version="1.0" encoding="utf-8"?>
<formControlPr xmlns="http://schemas.microsoft.com/office/spreadsheetml/2009/9/main" objectType="CheckBox" fmlaLink="$AA$8" lockText="1" noThreeD="1"/>
</file>

<file path=xl/ctrlProps/ctrlProp127.xml><?xml version="1.0" encoding="utf-8"?>
<formControlPr xmlns="http://schemas.microsoft.com/office/spreadsheetml/2009/9/main" objectType="CheckBox" fmlaLink="$Z$17" lockText="1" noThreeD="1"/>
</file>

<file path=xl/ctrlProps/ctrlProp128.xml><?xml version="1.0" encoding="utf-8"?>
<formControlPr xmlns="http://schemas.microsoft.com/office/spreadsheetml/2009/9/main" objectType="CheckBox" fmlaLink="$AA$17" lockText="1" noThreeD="1"/>
</file>

<file path=xl/ctrlProps/ctrlProp129.xml><?xml version="1.0" encoding="utf-8"?>
<formControlPr xmlns="http://schemas.microsoft.com/office/spreadsheetml/2009/9/main" objectType="CheckBox" fmlaLink="$W$7" lockText="1" noThreeD="1"/>
</file>

<file path=xl/ctrlProps/ctrlProp13.xml><?xml version="1.0" encoding="utf-8"?>
<formControlPr xmlns="http://schemas.microsoft.com/office/spreadsheetml/2009/9/main" objectType="CheckBox" fmlaLink="$AB$7" lockText="1" noThreeD="1"/>
</file>

<file path=xl/ctrlProps/ctrlProp130.xml><?xml version="1.0" encoding="utf-8"?>
<formControlPr xmlns="http://schemas.microsoft.com/office/spreadsheetml/2009/9/main" objectType="CheckBox" fmlaLink="$X$7" lockText="1" noThreeD="1"/>
</file>

<file path=xl/ctrlProps/ctrlProp131.xml><?xml version="1.0" encoding="utf-8"?>
<formControlPr xmlns="http://schemas.microsoft.com/office/spreadsheetml/2009/9/main" objectType="CheckBox" fmlaLink="$W$13" lockText="1" noThreeD="1"/>
</file>

<file path=xl/ctrlProps/ctrlProp132.xml><?xml version="1.0" encoding="utf-8"?>
<formControlPr xmlns="http://schemas.microsoft.com/office/spreadsheetml/2009/9/main" objectType="CheckBox" fmlaLink="$X$13" lockText="1" noThreeD="1"/>
</file>

<file path=xl/ctrlProps/ctrlProp133.xml><?xml version="1.0" encoding="utf-8"?>
<formControlPr xmlns="http://schemas.microsoft.com/office/spreadsheetml/2009/9/main" objectType="CheckBox" fmlaLink="$W$14" lockText="1" noThreeD="1"/>
</file>

<file path=xl/ctrlProps/ctrlProp134.xml><?xml version="1.0" encoding="utf-8"?>
<formControlPr xmlns="http://schemas.microsoft.com/office/spreadsheetml/2009/9/main" objectType="CheckBox" fmlaLink="$W$15" lockText="1" noThreeD="1"/>
</file>

<file path=xl/ctrlProps/ctrlProp135.xml><?xml version="1.0" encoding="utf-8"?>
<formControlPr xmlns="http://schemas.microsoft.com/office/spreadsheetml/2009/9/main" objectType="CheckBox" fmlaLink="$W$17" lockText="1" noThreeD="1"/>
</file>

<file path=xl/ctrlProps/ctrlProp136.xml><?xml version="1.0" encoding="utf-8"?>
<formControlPr xmlns="http://schemas.microsoft.com/office/spreadsheetml/2009/9/main" objectType="CheckBox" fmlaLink="$X$17" lockText="1" noThreeD="1"/>
</file>

<file path=xl/ctrlProps/ctrlProp137.xml><?xml version="1.0" encoding="utf-8"?>
<formControlPr xmlns="http://schemas.microsoft.com/office/spreadsheetml/2009/9/main" objectType="CheckBox" fmlaLink="$W$22" lockText="1" noThreeD="1"/>
</file>

<file path=xl/ctrlProps/ctrlProp138.xml><?xml version="1.0" encoding="utf-8"?>
<formControlPr xmlns="http://schemas.microsoft.com/office/spreadsheetml/2009/9/main" objectType="CheckBox" fmlaLink="$W$25" lockText="1" noThreeD="1"/>
</file>

<file path=xl/ctrlProps/ctrlProp139.xml><?xml version="1.0" encoding="utf-8"?>
<formControlPr xmlns="http://schemas.microsoft.com/office/spreadsheetml/2009/9/main" objectType="CheckBox" fmlaLink="$AD$29" lockText="1" noThreeD="1"/>
</file>

<file path=xl/ctrlProps/ctrlProp14.xml><?xml version="1.0" encoding="utf-8"?>
<formControlPr xmlns="http://schemas.microsoft.com/office/spreadsheetml/2009/9/main" objectType="CheckBox" fmlaLink="$AB$8" lockText="1" noThreeD="1"/>
</file>

<file path=xl/ctrlProps/ctrlProp140.xml><?xml version="1.0" encoding="utf-8"?>
<formControlPr xmlns="http://schemas.microsoft.com/office/spreadsheetml/2009/9/main" objectType="CheckBox" fmlaLink="$AD$32" lockText="1" noThreeD="1"/>
</file>

<file path=xl/ctrlProps/ctrlProp141.xml><?xml version="1.0" encoding="utf-8"?>
<formControlPr xmlns="http://schemas.microsoft.com/office/spreadsheetml/2009/9/main" objectType="CheckBox" fmlaLink="$AD$18" lockText="1" noThreeD="1"/>
</file>

<file path=xl/ctrlProps/ctrlProp142.xml><?xml version="1.0" encoding="utf-8"?>
<formControlPr xmlns="http://schemas.microsoft.com/office/spreadsheetml/2009/9/main" objectType="CheckBox" fmlaLink="$AD$25" lockText="1" noThreeD="1"/>
</file>

<file path=xl/ctrlProps/ctrlProp143.xml><?xml version="1.0" encoding="utf-8"?>
<formControlPr xmlns="http://schemas.microsoft.com/office/spreadsheetml/2009/9/main" objectType="CheckBox" fmlaLink="$AD$39" lockText="1" noThreeD="1"/>
</file>

<file path=xl/ctrlProps/ctrlProp144.xml><?xml version="1.0" encoding="utf-8"?>
<formControlPr xmlns="http://schemas.microsoft.com/office/spreadsheetml/2009/9/main" objectType="CheckBox" fmlaLink="$AL$60" lockText="1" noThreeD="1"/>
</file>

<file path=xl/ctrlProps/ctrlProp145.xml><?xml version="1.0" encoding="utf-8"?>
<formControlPr xmlns="http://schemas.microsoft.com/office/spreadsheetml/2009/9/main" objectType="CheckBox" fmlaLink="$AL$61" lockText="1" noThreeD="1"/>
</file>

<file path=xl/ctrlProps/ctrlProp146.xml><?xml version="1.0" encoding="utf-8"?>
<formControlPr xmlns="http://schemas.microsoft.com/office/spreadsheetml/2009/9/main" objectType="CheckBox" fmlaLink="$AL$62" lockText="1" noThreeD="1"/>
</file>

<file path=xl/ctrlProps/ctrlProp147.xml><?xml version="1.0" encoding="utf-8"?>
<formControlPr xmlns="http://schemas.microsoft.com/office/spreadsheetml/2009/9/main" objectType="CheckBox" fmlaLink="$AL$64" lockText="1" noThreeD="1"/>
</file>

<file path=xl/ctrlProps/ctrlProp148.xml><?xml version="1.0" encoding="utf-8"?>
<formControlPr xmlns="http://schemas.microsoft.com/office/spreadsheetml/2009/9/main" objectType="CheckBox" fmlaLink="$AL$65" lockText="1" noThreeD="1"/>
</file>

<file path=xl/ctrlProps/ctrlProp149.xml><?xml version="1.0" encoding="utf-8"?>
<formControlPr xmlns="http://schemas.microsoft.com/office/spreadsheetml/2009/9/main" objectType="CheckBox" fmlaLink="$AL$66" lockText="1" noThreeD="1"/>
</file>

<file path=xl/ctrlProps/ctrlProp15.xml><?xml version="1.0" encoding="utf-8"?>
<formControlPr xmlns="http://schemas.microsoft.com/office/spreadsheetml/2009/9/main" objectType="CheckBox" fmlaLink="$AB$15" lockText="1" noThreeD="1"/>
</file>

<file path=xl/ctrlProps/ctrlProp150.xml><?xml version="1.0" encoding="utf-8"?>
<formControlPr xmlns="http://schemas.microsoft.com/office/spreadsheetml/2009/9/main" objectType="CheckBox" fmlaLink="$AL$68" lockText="1" noThreeD="1"/>
</file>

<file path=xl/ctrlProps/ctrlProp151.xml><?xml version="1.0" encoding="utf-8"?>
<formControlPr xmlns="http://schemas.microsoft.com/office/spreadsheetml/2009/9/main" objectType="CheckBox" fmlaLink="$AL$69" lockText="1" noThreeD="1"/>
</file>

<file path=xl/ctrlProps/ctrlProp152.xml><?xml version="1.0" encoding="utf-8"?>
<formControlPr xmlns="http://schemas.microsoft.com/office/spreadsheetml/2009/9/main" objectType="CheckBox" fmlaLink="$AL$70" lockText="1" noThreeD="1"/>
</file>

<file path=xl/ctrlProps/ctrlProp153.xml><?xml version="1.0" encoding="utf-8"?>
<formControlPr xmlns="http://schemas.microsoft.com/office/spreadsheetml/2009/9/main" objectType="CheckBox" fmlaLink="$AL$72" lockText="1" noThreeD="1"/>
</file>

<file path=xl/ctrlProps/ctrlProp154.xml><?xml version="1.0" encoding="utf-8"?>
<formControlPr xmlns="http://schemas.microsoft.com/office/spreadsheetml/2009/9/main" objectType="CheckBox" fmlaLink="$AL$73" lockText="1" noThreeD="1"/>
</file>

<file path=xl/ctrlProps/ctrlProp155.xml><?xml version="1.0" encoding="utf-8"?>
<formControlPr xmlns="http://schemas.microsoft.com/office/spreadsheetml/2009/9/main" objectType="CheckBox" fmlaLink="$AL$74" lockText="1" noThreeD="1"/>
</file>

<file path=xl/ctrlProps/ctrlProp156.xml><?xml version="1.0" encoding="utf-8"?>
<formControlPr xmlns="http://schemas.microsoft.com/office/spreadsheetml/2009/9/main" objectType="CheckBox" fmlaLink="$AK$60" lockText="1" noThreeD="1"/>
</file>

<file path=xl/ctrlProps/ctrlProp157.xml><?xml version="1.0" encoding="utf-8"?>
<formControlPr xmlns="http://schemas.microsoft.com/office/spreadsheetml/2009/9/main" objectType="CheckBox" fmlaLink="$AK$61" lockText="1" noThreeD="1"/>
</file>

<file path=xl/ctrlProps/ctrlProp158.xml><?xml version="1.0" encoding="utf-8"?>
<formControlPr xmlns="http://schemas.microsoft.com/office/spreadsheetml/2009/9/main" objectType="CheckBox" fmlaLink="$AK$62" lockText="1" noThreeD="1"/>
</file>

<file path=xl/ctrlProps/ctrlProp159.xml><?xml version="1.0" encoding="utf-8"?>
<formControlPr xmlns="http://schemas.microsoft.com/office/spreadsheetml/2009/9/main" objectType="CheckBox" fmlaLink="$AK$63" lockText="1" noThreeD="1"/>
</file>

<file path=xl/ctrlProps/ctrlProp16.xml><?xml version="1.0" encoding="utf-8"?>
<formControlPr xmlns="http://schemas.microsoft.com/office/spreadsheetml/2009/9/main" objectType="CheckBox" fmlaLink="Y4" noThreeD="1"/>
</file>

<file path=xl/ctrlProps/ctrlProp160.xml><?xml version="1.0" encoding="utf-8"?>
<formControlPr xmlns="http://schemas.microsoft.com/office/spreadsheetml/2009/9/main" objectType="CheckBox" fmlaLink="$AK$64" lockText="1" noThreeD="1"/>
</file>

<file path=xl/ctrlProps/ctrlProp161.xml><?xml version="1.0" encoding="utf-8"?>
<formControlPr xmlns="http://schemas.microsoft.com/office/spreadsheetml/2009/9/main" objectType="CheckBox" fmlaLink="$AK$65" lockText="1" noThreeD="1"/>
</file>

<file path=xl/ctrlProps/ctrlProp162.xml><?xml version="1.0" encoding="utf-8"?>
<formControlPr xmlns="http://schemas.microsoft.com/office/spreadsheetml/2009/9/main" objectType="CheckBox" fmlaLink="$AK$66" lockText="1" noThreeD="1"/>
</file>

<file path=xl/ctrlProps/ctrlProp163.xml><?xml version="1.0" encoding="utf-8"?>
<formControlPr xmlns="http://schemas.microsoft.com/office/spreadsheetml/2009/9/main" objectType="CheckBox" fmlaLink="$AK$67" lockText="1" noThreeD="1"/>
</file>

<file path=xl/ctrlProps/ctrlProp164.xml><?xml version="1.0" encoding="utf-8"?>
<formControlPr xmlns="http://schemas.microsoft.com/office/spreadsheetml/2009/9/main" objectType="CheckBox" fmlaLink="$AK$68" lockText="1" noThreeD="1"/>
</file>

<file path=xl/ctrlProps/ctrlProp165.xml><?xml version="1.0" encoding="utf-8"?>
<formControlPr xmlns="http://schemas.microsoft.com/office/spreadsheetml/2009/9/main" objectType="CheckBox" fmlaLink="$AK$69" lockText="1" noThreeD="1"/>
</file>

<file path=xl/ctrlProps/ctrlProp166.xml><?xml version="1.0" encoding="utf-8"?>
<formControlPr xmlns="http://schemas.microsoft.com/office/spreadsheetml/2009/9/main" objectType="CheckBox" fmlaLink="$AK$70" lockText="1" noThreeD="1"/>
</file>

<file path=xl/ctrlProps/ctrlProp167.xml><?xml version="1.0" encoding="utf-8"?>
<formControlPr xmlns="http://schemas.microsoft.com/office/spreadsheetml/2009/9/main" objectType="CheckBox" fmlaLink="$AK$71" lockText="1" noThreeD="1"/>
</file>

<file path=xl/ctrlProps/ctrlProp168.xml><?xml version="1.0" encoding="utf-8"?>
<formControlPr xmlns="http://schemas.microsoft.com/office/spreadsheetml/2009/9/main" objectType="CheckBox" fmlaLink="$AK$72" lockText="1" noThreeD="1"/>
</file>

<file path=xl/ctrlProps/ctrlProp169.xml><?xml version="1.0" encoding="utf-8"?>
<formControlPr xmlns="http://schemas.microsoft.com/office/spreadsheetml/2009/9/main" objectType="CheckBox" fmlaLink="$AK$73" lockText="1" noThreeD="1"/>
</file>

<file path=xl/ctrlProps/ctrlProp17.xml><?xml version="1.0" encoding="utf-8"?>
<formControlPr xmlns="http://schemas.microsoft.com/office/spreadsheetml/2009/9/main" objectType="CheckBox" fmlaLink="Z4" noThreeD="1"/>
</file>

<file path=xl/ctrlProps/ctrlProp170.xml><?xml version="1.0" encoding="utf-8"?>
<formControlPr xmlns="http://schemas.microsoft.com/office/spreadsheetml/2009/9/main" objectType="CheckBox" fmlaLink="$AK$74" lockText="1" noThreeD="1"/>
</file>

<file path=xl/ctrlProps/ctrlProp171.xml><?xml version="1.0" encoding="utf-8"?>
<formControlPr xmlns="http://schemas.microsoft.com/office/spreadsheetml/2009/9/main" objectType="CheckBox" fmlaLink="$AK$75" lockText="1" noThreeD="1"/>
</file>

<file path=xl/ctrlProps/ctrlProp172.xml><?xml version="1.0" encoding="utf-8"?>
<formControlPr xmlns="http://schemas.microsoft.com/office/spreadsheetml/2009/9/main" objectType="CheckBox" fmlaLink="$AK$76" lockText="1" noThreeD="1"/>
</file>

<file path=xl/ctrlProps/ctrlProp173.xml><?xml version="1.0" encoding="utf-8"?>
<formControlPr xmlns="http://schemas.microsoft.com/office/spreadsheetml/2009/9/main" objectType="CheckBox" fmlaLink="$AK$77" lockText="1" noThreeD="1"/>
</file>

<file path=xl/ctrlProps/ctrlProp174.xml><?xml version="1.0" encoding="utf-8"?>
<formControlPr xmlns="http://schemas.microsoft.com/office/spreadsheetml/2009/9/main" objectType="CheckBox" fmlaLink="$AK$78" lockText="1" noThreeD="1"/>
</file>

<file path=xl/ctrlProps/ctrlProp175.xml><?xml version="1.0" encoding="utf-8"?>
<formControlPr xmlns="http://schemas.microsoft.com/office/spreadsheetml/2009/9/main" objectType="CheckBox" fmlaLink="$AK$79" lockText="1" noThreeD="1"/>
</file>

<file path=xl/ctrlProps/ctrlProp176.xml><?xml version="1.0" encoding="utf-8"?>
<formControlPr xmlns="http://schemas.microsoft.com/office/spreadsheetml/2009/9/main" objectType="CheckBox" fmlaLink="$AL$76" lockText="1" noThreeD="1"/>
</file>

<file path=xl/ctrlProps/ctrlProp177.xml><?xml version="1.0" encoding="utf-8"?>
<formControlPr xmlns="http://schemas.microsoft.com/office/spreadsheetml/2009/9/main" objectType="CheckBox" fmlaLink="$AL$77" lockText="1" noThreeD="1"/>
</file>

<file path=xl/ctrlProps/ctrlProp178.xml><?xml version="1.0" encoding="utf-8"?>
<formControlPr xmlns="http://schemas.microsoft.com/office/spreadsheetml/2009/9/main" objectType="CheckBox" fmlaLink="$AL$78" lockText="1" noThreeD="1"/>
</file>

<file path=xl/ctrlProps/ctrlProp179.xml><?xml version="1.0" encoding="utf-8"?>
<formControlPr xmlns="http://schemas.microsoft.com/office/spreadsheetml/2009/9/main" objectType="CheckBox" fmlaLink="$AK$53" lockText="1" noThreeD="1"/>
</file>

<file path=xl/ctrlProps/ctrlProp18.xml><?xml version="1.0" encoding="utf-8"?>
<formControlPr xmlns="http://schemas.microsoft.com/office/spreadsheetml/2009/9/main" objectType="CheckBox" fmlaLink="$AE$15" noThreeD="1"/>
</file>

<file path=xl/ctrlProps/ctrlProp180.xml><?xml version="1.0" encoding="utf-8"?>
<formControlPr xmlns="http://schemas.microsoft.com/office/spreadsheetml/2009/9/main" objectType="CheckBox" fmlaLink="$AL$53" lockText="1" noThreeD="1"/>
</file>

<file path=xl/ctrlProps/ctrlProp19.xml><?xml version="1.0" encoding="utf-8"?>
<formControlPr xmlns="http://schemas.microsoft.com/office/spreadsheetml/2009/9/main" objectType="CheckBox" fmlaLink="$AF$15" noThreeD="1"/>
</file>

<file path=xl/ctrlProps/ctrlProp2.xml><?xml version="1.0" encoding="utf-8"?>
<formControlPr xmlns="http://schemas.microsoft.com/office/spreadsheetml/2009/9/main" objectType="CheckBox" fmlaLink="$AC$28" lockText="1" noThreeD="1"/>
</file>

<file path=xl/ctrlProps/ctrlProp20.xml><?xml version="1.0" encoding="utf-8"?>
<formControlPr xmlns="http://schemas.microsoft.com/office/spreadsheetml/2009/9/main" objectType="CheckBox" fmlaLink="$AC$15" noThreeD="1"/>
</file>

<file path=xl/ctrlProps/ctrlProp21.xml><?xml version="1.0" encoding="utf-8"?>
<formControlPr xmlns="http://schemas.microsoft.com/office/spreadsheetml/2009/9/main" objectType="CheckBox" fmlaLink="$AD$15" noThreeD="1"/>
</file>

<file path=xl/ctrlProps/ctrlProp22.xml><?xml version="1.0" encoding="utf-8"?>
<formControlPr xmlns="http://schemas.microsoft.com/office/spreadsheetml/2009/9/main" objectType="CheckBox" fmlaLink="$AC$9" lockText="1" noThreeD="1"/>
</file>

<file path=xl/ctrlProps/ctrlProp23.xml><?xml version="1.0" encoding="utf-8"?>
<formControlPr xmlns="http://schemas.microsoft.com/office/spreadsheetml/2009/9/main" objectType="CheckBox" fmlaLink="$AD$9" lockText="1" noThreeD="1"/>
</file>

<file path=xl/ctrlProps/ctrlProp24.xml><?xml version="1.0" encoding="utf-8"?>
<formControlPr xmlns="http://schemas.microsoft.com/office/spreadsheetml/2009/9/main" objectType="CheckBox" fmlaLink="$AC$11" lockText="1" noThreeD="1"/>
</file>

<file path=xl/ctrlProps/ctrlProp25.xml><?xml version="1.0" encoding="utf-8"?>
<formControlPr xmlns="http://schemas.microsoft.com/office/spreadsheetml/2009/9/main" objectType="CheckBox" fmlaLink="$AD$11" lockText="1" noThreeD="1"/>
</file>

<file path=xl/ctrlProps/ctrlProp26.xml><?xml version="1.0" encoding="utf-8"?>
<formControlPr xmlns="http://schemas.microsoft.com/office/spreadsheetml/2009/9/main" objectType="CheckBox" fmlaLink="$AC$17" lockText="1" noThreeD="1"/>
</file>

<file path=xl/ctrlProps/ctrlProp27.xml><?xml version="1.0" encoding="utf-8"?>
<formControlPr xmlns="http://schemas.microsoft.com/office/spreadsheetml/2009/9/main" objectType="CheckBox" fmlaLink="$AD$17" lockText="1" noThreeD="1"/>
</file>

<file path=xl/ctrlProps/ctrlProp28.xml><?xml version="1.0" encoding="utf-8"?>
<formControlPr xmlns="http://schemas.microsoft.com/office/spreadsheetml/2009/9/main" objectType="CheckBox" fmlaLink="$AC$18" lockText="1" noThreeD="1"/>
</file>

<file path=xl/ctrlProps/ctrlProp29.xml><?xml version="1.0" encoding="utf-8"?>
<formControlPr xmlns="http://schemas.microsoft.com/office/spreadsheetml/2009/9/main" objectType="CheckBox" fmlaLink="$AE$17" lockText="1" noThreeD="1"/>
</file>

<file path=xl/ctrlProps/ctrlProp3.xml><?xml version="1.0" encoding="utf-8"?>
<formControlPr xmlns="http://schemas.microsoft.com/office/spreadsheetml/2009/9/main" objectType="CheckBox" fmlaLink="$AB$31" lockText="1" noThreeD="1"/>
</file>

<file path=xl/ctrlProps/ctrlProp30.xml><?xml version="1.0" encoding="utf-8"?>
<formControlPr xmlns="http://schemas.microsoft.com/office/spreadsheetml/2009/9/main" objectType="CheckBox" fmlaLink="$AF$17" lockText="1" noThreeD="1"/>
</file>

<file path=xl/ctrlProps/ctrlProp31.xml><?xml version="1.0" encoding="utf-8"?>
<formControlPr xmlns="http://schemas.microsoft.com/office/spreadsheetml/2009/9/main" objectType="CheckBox" fmlaLink="$AE$18"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B$3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fmlaLink="$AJ$9" noThreeD="1"/>
</file>

<file path=xl/ctrlProps/ctrlProp43.xml><?xml version="1.0" encoding="utf-8"?>
<formControlPr xmlns="http://schemas.microsoft.com/office/spreadsheetml/2009/9/main" objectType="CheckBox" fmlaLink="$AK$9" noThreeD="1"/>
</file>

<file path=xl/ctrlProps/ctrlProp44.xml><?xml version="1.0" encoding="utf-8"?>
<formControlPr xmlns="http://schemas.microsoft.com/office/spreadsheetml/2009/9/main" objectType="CheckBox" fmlaLink="$AL$9" noThreeD="1"/>
</file>

<file path=xl/ctrlProps/ctrlProp45.xml><?xml version="1.0" encoding="utf-8"?>
<formControlPr xmlns="http://schemas.microsoft.com/office/spreadsheetml/2009/9/main" objectType="CheckBox" fmlaLink="$AM$9" noThreeD="1"/>
</file>

<file path=xl/ctrlProps/ctrlProp46.xml><?xml version="1.0" encoding="utf-8"?>
<formControlPr xmlns="http://schemas.microsoft.com/office/spreadsheetml/2009/9/main" objectType="CheckBox" fmlaLink="$AJ$10" noThreeD="1"/>
</file>

<file path=xl/ctrlProps/ctrlProp47.xml><?xml version="1.0" encoding="utf-8"?>
<formControlPr xmlns="http://schemas.microsoft.com/office/spreadsheetml/2009/9/main" objectType="CheckBox" fmlaLink="$AL$10" noThreeD="1"/>
</file>

<file path=xl/ctrlProps/ctrlProp48.xml><?xml version="1.0" encoding="utf-8"?>
<formControlPr xmlns="http://schemas.microsoft.com/office/spreadsheetml/2009/9/main" objectType="CheckBox" fmlaLink="$AJ$11" noThreeD="1"/>
</file>

<file path=xl/ctrlProps/ctrlProp49.xml><?xml version="1.0" encoding="utf-8"?>
<formControlPr xmlns="http://schemas.microsoft.com/office/spreadsheetml/2009/9/main" objectType="CheckBox" fmlaLink="$AL$11" noThreeD="1"/>
</file>

<file path=xl/ctrlProps/ctrlProp5.xml><?xml version="1.0" encoding="utf-8"?>
<formControlPr xmlns="http://schemas.microsoft.com/office/spreadsheetml/2009/9/main" objectType="CheckBox" fmlaLink="$AB$32" lockText="1" noThreeD="1"/>
</file>

<file path=xl/ctrlProps/ctrlProp50.xml><?xml version="1.0" encoding="utf-8"?>
<formControlPr xmlns="http://schemas.microsoft.com/office/spreadsheetml/2009/9/main" objectType="CheckBox" fmlaLink="$AJ$12" noThreeD="1"/>
</file>

<file path=xl/ctrlProps/ctrlProp51.xml><?xml version="1.0" encoding="utf-8"?>
<formControlPr xmlns="http://schemas.microsoft.com/office/spreadsheetml/2009/9/main" objectType="CheckBox" fmlaLink="$AJ$13" noThreeD="1"/>
</file>

<file path=xl/ctrlProps/ctrlProp52.xml><?xml version="1.0" encoding="utf-8"?>
<formControlPr xmlns="http://schemas.microsoft.com/office/spreadsheetml/2009/9/main" objectType="CheckBox" fmlaLink="$AK$13" noThreeD="1"/>
</file>

<file path=xl/ctrlProps/ctrlProp53.xml><?xml version="1.0" encoding="utf-8"?>
<formControlPr xmlns="http://schemas.microsoft.com/office/spreadsheetml/2009/9/main" objectType="CheckBox" fmlaLink="$AL$13" noThreeD="1"/>
</file>

<file path=xl/ctrlProps/ctrlProp54.xml><?xml version="1.0" encoding="utf-8"?>
<formControlPr xmlns="http://schemas.microsoft.com/office/spreadsheetml/2009/9/main" objectType="CheckBox" fmlaLink="$AM$13" noThreeD="1"/>
</file>

<file path=xl/ctrlProps/ctrlProp55.xml><?xml version="1.0" encoding="utf-8"?>
<formControlPr xmlns="http://schemas.microsoft.com/office/spreadsheetml/2009/9/main" objectType="CheckBox" fmlaLink="$AO$13" noThreeD="1"/>
</file>

<file path=xl/ctrlProps/ctrlProp56.xml><?xml version="1.0" encoding="utf-8"?>
<formControlPr xmlns="http://schemas.microsoft.com/office/spreadsheetml/2009/9/main" objectType="CheckBox" fmlaLink="$AJ$14" noThreeD="1"/>
</file>

<file path=xl/ctrlProps/ctrlProp57.xml><?xml version="1.0" encoding="utf-8"?>
<formControlPr xmlns="http://schemas.microsoft.com/office/spreadsheetml/2009/9/main" objectType="CheckBox" fmlaLink="$AK$14" noThreeD="1"/>
</file>

<file path=xl/ctrlProps/ctrlProp58.xml><?xml version="1.0" encoding="utf-8"?>
<formControlPr xmlns="http://schemas.microsoft.com/office/spreadsheetml/2009/9/main" objectType="CheckBox" fmlaLink="$AL$14" noThreeD="1"/>
</file>

<file path=xl/ctrlProps/ctrlProp59.xml><?xml version="1.0" encoding="utf-8"?>
<formControlPr xmlns="http://schemas.microsoft.com/office/spreadsheetml/2009/9/main" objectType="CheckBox" fmlaLink="$AM$14" noThreeD="1"/>
</file>

<file path=xl/ctrlProps/ctrlProp6.xml><?xml version="1.0" encoding="utf-8"?>
<formControlPr xmlns="http://schemas.microsoft.com/office/spreadsheetml/2009/9/main" objectType="CheckBox" fmlaLink="$AB$33" lockText="1" noThreeD="1"/>
</file>

<file path=xl/ctrlProps/ctrlProp60.xml><?xml version="1.0" encoding="utf-8"?>
<formControlPr xmlns="http://schemas.microsoft.com/office/spreadsheetml/2009/9/main" objectType="CheckBox" fmlaLink="$AJ$15" noThreeD="1"/>
</file>

<file path=xl/ctrlProps/ctrlProp61.xml><?xml version="1.0" encoding="utf-8"?>
<formControlPr xmlns="http://schemas.microsoft.com/office/spreadsheetml/2009/9/main" objectType="CheckBox" fmlaLink="$AK$15" noThreeD="1"/>
</file>

<file path=xl/ctrlProps/ctrlProp62.xml><?xml version="1.0" encoding="utf-8"?>
<formControlPr xmlns="http://schemas.microsoft.com/office/spreadsheetml/2009/9/main" objectType="CheckBox" fmlaLink="$AL$15" noThreeD="1"/>
</file>

<file path=xl/ctrlProps/ctrlProp63.xml><?xml version="1.0" encoding="utf-8"?>
<formControlPr xmlns="http://schemas.microsoft.com/office/spreadsheetml/2009/9/main" objectType="CheckBox" fmlaLink="$AM$15" noThreeD="1"/>
</file>

<file path=xl/ctrlProps/ctrlProp64.xml><?xml version="1.0" encoding="utf-8"?>
<formControlPr xmlns="http://schemas.microsoft.com/office/spreadsheetml/2009/9/main" objectType="CheckBox" fmlaLink="$AJ$16" noThreeD="1"/>
</file>

<file path=xl/ctrlProps/ctrlProp65.xml><?xml version="1.0" encoding="utf-8"?>
<formControlPr xmlns="http://schemas.microsoft.com/office/spreadsheetml/2009/9/main" objectType="CheckBox" fmlaLink="$AK$16" noThreeD="1"/>
</file>

<file path=xl/ctrlProps/ctrlProp66.xml><?xml version="1.0" encoding="utf-8"?>
<formControlPr xmlns="http://schemas.microsoft.com/office/spreadsheetml/2009/9/main" objectType="CheckBox" fmlaLink="$AL$16" noThreeD="1"/>
</file>

<file path=xl/ctrlProps/ctrlProp67.xml><?xml version="1.0" encoding="utf-8"?>
<formControlPr xmlns="http://schemas.microsoft.com/office/spreadsheetml/2009/9/main" objectType="CheckBox" fmlaLink="$AM$16" noThreeD="1"/>
</file>

<file path=xl/ctrlProps/ctrlProp68.xml><?xml version="1.0" encoding="utf-8"?>
<formControlPr xmlns="http://schemas.microsoft.com/office/spreadsheetml/2009/9/main" objectType="CheckBox" fmlaLink="$AJ$25" noThreeD="1"/>
</file>

<file path=xl/ctrlProps/ctrlProp69.xml><?xml version="1.0" encoding="utf-8"?>
<formControlPr xmlns="http://schemas.microsoft.com/office/spreadsheetml/2009/9/main" objectType="CheckBox" fmlaLink="$AK$25" noThreeD="1"/>
</file>

<file path=xl/ctrlProps/ctrlProp7.xml><?xml version="1.0" encoding="utf-8"?>
<formControlPr xmlns="http://schemas.microsoft.com/office/spreadsheetml/2009/9/main" objectType="CheckBox" fmlaLink="$AB$34" lockText="1" noThreeD="1"/>
</file>

<file path=xl/ctrlProps/ctrlProp70.xml><?xml version="1.0" encoding="utf-8"?>
<formControlPr xmlns="http://schemas.microsoft.com/office/spreadsheetml/2009/9/main" objectType="CheckBox" fmlaLink="$AL$25" noThreeD="1"/>
</file>

<file path=xl/ctrlProps/ctrlProp71.xml><?xml version="1.0" encoding="utf-8"?>
<formControlPr xmlns="http://schemas.microsoft.com/office/spreadsheetml/2009/9/main" objectType="CheckBox" fmlaLink="$AM$25" noThreeD="1"/>
</file>

<file path=xl/ctrlProps/ctrlProp72.xml><?xml version="1.0" encoding="utf-8"?>
<formControlPr xmlns="http://schemas.microsoft.com/office/spreadsheetml/2009/9/main" objectType="CheckBox" fmlaLink="$AJ$19" noThreeD="1"/>
</file>

<file path=xl/ctrlProps/ctrlProp73.xml><?xml version="1.0" encoding="utf-8"?>
<formControlPr xmlns="http://schemas.microsoft.com/office/spreadsheetml/2009/9/main" objectType="CheckBox" fmlaLink="$AK$19" noThreeD="1"/>
</file>

<file path=xl/ctrlProps/ctrlProp74.xml><?xml version="1.0" encoding="utf-8"?>
<formControlPr xmlns="http://schemas.microsoft.com/office/spreadsheetml/2009/9/main" objectType="CheckBox" fmlaLink="$AL$19" noThreeD="1"/>
</file>

<file path=xl/ctrlProps/ctrlProp75.xml><?xml version="1.0" encoding="utf-8"?>
<formControlPr xmlns="http://schemas.microsoft.com/office/spreadsheetml/2009/9/main" objectType="CheckBox" fmlaLink="$AM$19" noThreeD="1"/>
</file>

<file path=xl/ctrlProps/ctrlProp76.xml><?xml version="1.0" encoding="utf-8"?>
<formControlPr xmlns="http://schemas.microsoft.com/office/spreadsheetml/2009/9/main" objectType="CheckBox" fmlaLink="$AN$19" noThreeD="1"/>
</file>

<file path=xl/ctrlProps/ctrlProp77.xml><?xml version="1.0" encoding="utf-8"?>
<formControlPr xmlns="http://schemas.microsoft.com/office/spreadsheetml/2009/9/main" objectType="CheckBox" fmlaLink="$AJ$18" noThreeD="1"/>
</file>

<file path=xl/ctrlProps/ctrlProp78.xml><?xml version="1.0" encoding="utf-8"?>
<formControlPr xmlns="http://schemas.microsoft.com/office/spreadsheetml/2009/9/main" objectType="CheckBox" fmlaLink="$AK$18" noThreeD="1"/>
</file>

<file path=xl/ctrlProps/ctrlProp79.xml><?xml version="1.0" encoding="utf-8"?>
<formControlPr xmlns="http://schemas.microsoft.com/office/spreadsheetml/2009/9/main" objectType="CheckBox" fmlaLink="$AL$18" noThreeD="1"/>
</file>

<file path=xl/ctrlProps/ctrlProp8.xml><?xml version="1.0" encoding="utf-8"?>
<formControlPr xmlns="http://schemas.microsoft.com/office/spreadsheetml/2009/9/main" objectType="CheckBox" fmlaLink="$AC$26" lockText="1" noThreeD="1"/>
</file>

<file path=xl/ctrlProps/ctrlProp80.xml><?xml version="1.0" encoding="utf-8"?>
<formControlPr xmlns="http://schemas.microsoft.com/office/spreadsheetml/2009/9/main" objectType="CheckBox" fmlaLink="$AM$18" noThreeD="1"/>
</file>

<file path=xl/ctrlProps/ctrlProp81.xml><?xml version="1.0" encoding="utf-8"?>
<formControlPr xmlns="http://schemas.microsoft.com/office/spreadsheetml/2009/9/main" objectType="CheckBox" fmlaLink="$AN$18"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AN$13" noThreeD="1"/>
</file>

<file path=xl/ctrlProps/ctrlProp84.xml><?xml version="1.0" encoding="utf-8"?>
<formControlPr xmlns="http://schemas.microsoft.com/office/spreadsheetml/2009/9/main" objectType="CheckBox" fmlaLink="$AJ$8" lockText="1" noThreeD="1"/>
</file>

<file path=xl/ctrlProps/ctrlProp85.xml><?xml version="1.0" encoding="utf-8"?>
<formControlPr xmlns="http://schemas.microsoft.com/office/spreadsheetml/2009/9/main" objectType="CheckBox" fmlaLink="$AK$7" lockText="1" noThreeD="1"/>
</file>

<file path=xl/ctrlProps/ctrlProp86.xml><?xml version="1.0" encoding="utf-8"?>
<formControlPr xmlns="http://schemas.microsoft.com/office/spreadsheetml/2009/9/main" objectType="CheckBox" fmlaLink="$AK$8" lockText="1" noThreeD="1"/>
</file>

<file path=xl/ctrlProps/ctrlProp87.xml><?xml version="1.0" encoding="utf-8"?>
<formControlPr xmlns="http://schemas.microsoft.com/office/spreadsheetml/2009/9/main" objectType="CheckBox" fmlaLink="$AJ$7"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D$26"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P$9" lockText="1" noThreeD="1"/>
</file>

<file path=xl/ctrlProps/ctrlProp94.xml><?xml version="1.0" encoding="utf-8"?>
<formControlPr xmlns="http://schemas.microsoft.com/office/spreadsheetml/2009/9/main" objectType="CheckBox" fmlaLink="$P$11" lockText="1" noThreeD="1"/>
</file>

<file path=xl/ctrlProps/ctrlProp95.xml><?xml version="1.0" encoding="utf-8"?>
<formControlPr xmlns="http://schemas.microsoft.com/office/spreadsheetml/2009/9/main" objectType="CheckBox" fmlaLink="$P$14" lockText="1" noThreeD="1"/>
</file>

<file path=xl/ctrlProps/ctrlProp96.xml><?xml version="1.0" encoding="utf-8"?>
<formControlPr xmlns="http://schemas.microsoft.com/office/spreadsheetml/2009/9/main" objectType="CheckBox" fmlaLink="$P$17" lockText="1" noThreeD="1"/>
</file>

<file path=xl/ctrlProps/ctrlProp97.xml><?xml version="1.0" encoding="utf-8"?>
<formControlPr xmlns="http://schemas.microsoft.com/office/spreadsheetml/2009/9/main" objectType="CheckBox" fmlaLink="$P$20" lockText="1" noThreeD="1"/>
</file>

<file path=xl/ctrlProps/ctrlProp98.xml><?xml version="1.0" encoding="utf-8"?>
<formControlPr xmlns="http://schemas.microsoft.com/office/spreadsheetml/2009/9/main" objectType="CheckBox" fmlaLink="$P$23" lockText="1" noThreeD="1"/>
</file>

<file path=xl/ctrlProps/ctrlProp99.xml><?xml version="1.0" encoding="utf-8"?>
<formControlPr xmlns="http://schemas.microsoft.com/office/spreadsheetml/2009/9/main" objectType="CheckBox" fmlaLink="$P$28" lockText="1" noThreeD="1"/>
</file>

<file path=xl/drawings/drawing1.xml><?xml version="1.0" encoding="utf-8"?>
<xdr:wsDr xmlns:xdr="http://schemas.openxmlformats.org/drawingml/2006/spreadsheetDrawing" xmlns:a="http://schemas.openxmlformats.org/drawingml/2006/main">
  <xdr:twoCellAnchor>
    <xdr:from>
      <xdr:col>25</xdr:col>
      <xdr:colOff>390523</xdr:colOff>
      <xdr:row>3</xdr:row>
      <xdr:rowOff>219075</xdr:rowOff>
    </xdr:from>
    <xdr:to>
      <xdr:col>27</xdr:col>
      <xdr:colOff>0</xdr:colOff>
      <xdr:row>5</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58073" y="857250"/>
          <a:ext cx="305752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107950</xdr:colOff>
          <xdr:row>26</xdr:row>
          <xdr:rowOff>95250</xdr:rowOff>
        </xdr:from>
        <xdr:to>
          <xdr:col>11</xdr:col>
          <xdr:colOff>0</xdr:colOff>
          <xdr:row>28</xdr:row>
          <xdr:rowOff>19050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26</xdr:row>
          <xdr:rowOff>57150</xdr:rowOff>
        </xdr:from>
        <xdr:to>
          <xdr:col>14</xdr:col>
          <xdr:colOff>57150</xdr:colOff>
          <xdr:row>29</xdr:row>
          <xdr:rowOff>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0</xdr:rowOff>
        </xdr:from>
        <xdr:to>
          <xdr:col>5</xdr:col>
          <xdr:colOff>19050</xdr:colOff>
          <xdr:row>31</xdr:row>
          <xdr:rowOff>38100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0</xdr:rowOff>
        </xdr:from>
        <xdr:to>
          <xdr:col>5</xdr:col>
          <xdr:colOff>19050</xdr:colOff>
          <xdr:row>32</xdr:row>
          <xdr:rowOff>38100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0</xdr:rowOff>
        </xdr:from>
        <xdr:to>
          <xdr:col>5</xdr:col>
          <xdr:colOff>19050</xdr:colOff>
          <xdr:row>32</xdr:row>
          <xdr:rowOff>38100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0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12700</xdr:rowOff>
        </xdr:from>
        <xdr:to>
          <xdr:col>4</xdr:col>
          <xdr:colOff>298450</xdr:colOff>
          <xdr:row>33</xdr:row>
          <xdr:rowOff>19050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0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0</xdr:rowOff>
        </xdr:from>
        <xdr:to>
          <xdr:col>4</xdr:col>
          <xdr:colOff>285750</xdr:colOff>
          <xdr:row>34</xdr:row>
          <xdr:rowOff>50800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0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12700</xdr:rowOff>
        </xdr:from>
        <xdr:to>
          <xdr:col>8</xdr:col>
          <xdr:colOff>304800</xdr:colOff>
          <xdr:row>25</xdr:row>
          <xdr:rowOff>247650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0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0</xdr:rowOff>
        </xdr:from>
        <xdr:to>
          <xdr:col>13</xdr:col>
          <xdr:colOff>171450</xdr:colOff>
          <xdr:row>25</xdr:row>
          <xdr:rowOff>241300</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0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25</xdr:row>
          <xdr:rowOff>0</xdr:rowOff>
        </xdr:from>
        <xdr:to>
          <xdr:col>5</xdr:col>
          <xdr:colOff>0</xdr:colOff>
          <xdr:row>25</xdr:row>
          <xdr:rowOff>247650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0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27</xdr:col>
      <xdr:colOff>133350</xdr:colOff>
      <xdr:row>3</xdr:row>
      <xdr:rowOff>209551</xdr:rowOff>
    </xdr:from>
    <xdr:to>
      <xdr:col>34</xdr:col>
      <xdr:colOff>323850</xdr:colOff>
      <xdr:row>4</xdr:row>
      <xdr:rowOff>95251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115175" y="828676"/>
          <a:ext cx="3038475" cy="4381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50800</xdr:colOff>
          <xdr:row>19</xdr:row>
          <xdr:rowOff>222250</xdr:rowOff>
        </xdr:from>
        <xdr:to>
          <xdr:col>5</xdr:col>
          <xdr:colOff>0</xdr:colOff>
          <xdr:row>19</xdr:row>
          <xdr:rowOff>412750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222250</xdr:rowOff>
        </xdr:from>
        <xdr:to>
          <xdr:col>8</xdr:col>
          <xdr:colOff>209550</xdr:colOff>
          <xdr:row>19</xdr:row>
          <xdr:rowOff>412750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209550</xdr:rowOff>
        </xdr:from>
        <xdr:to>
          <xdr:col>13</xdr:col>
          <xdr:colOff>31750</xdr:colOff>
          <xdr:row>19</xdr:row>
          <xdr:rowOff>431800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19</xdr:row>
          <xdr:rowOff>247650</xdr:rowOff>
        </xdr:from>
        <xdr:to>
          <xdr:col>16</xdr:col>
          <xdr:colOff>222250</xdr:colOff>
          <xdr:row>19</xdr:row>
          <xdr:rowOff>400050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184150</xdr:rowOff>
        </xdr:from>
        <xdr:to>
          <xdr:col>4</xdr:col>
          <xdr:colOff>241300</xdr:colOff>
          <xdr:row>20</xdr:row>
          <xdr:rowOff>400050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203200</xdr:rowOff>
        </xdr:from>
        <xdr:to>
          <xdr:col>17</xdr:col>
          <xdr:colOff>0</xdr:colOff>
          <xdr:row>20</xdr:row>
          <xdr:rowOff>412750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107950</xdr:rowOff>
        </xdr:from>
        <xdr:to>
          <xdr:col>5</xdr:col>
          <xdr:colOff>12700</xdr:colOff>
          <xdr:row>25</xdr:row>
          <xdr:rowOff>298450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57150</xdr:rowOff>
        </xdr:from>
        <xdr:to>
          <xdr:col>13</xdr:col>
          <xdr:colOff>12700</xdr:colOff>
          <xdr:row>25</xdr:row>
          <xdr:rowOff>279400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88900</xdr:rowOff>
        </xdr:from>
        <xdr:to>
          <xdr:col>4</xdr:col>
          <xdr:colOff>241300</xdr:colOff>
          <xdr:row>26</xdr:row>
          <xdr:rowOff>241300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88900</xdr:rowOff>
        </xdr:from>
        <xdr:to>
          <xdr:col>13</xdr:col>
          <xdr:colOff>38100</xdr:colOff>
          <xdr:row>26</xdr:row>
          <xdr:rowOff>279400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76200</xdr:rowOff>
        </xdr:from>
        <xdr:to>
          <xdr:col>4</xdr:col>
          <xdr:colOff>247650</xdr:colOff>
          <xdr:row>27</xdr:row>
          <xdr:rowOff>266700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69850</xdr:rowOff>
        </xdr:from>
        <xdr:to>
          <xdr:col>13</xdr:col>
          <xdr:colOff>12700</xdr:colOff>
          <xdr:row>27</xdr:row>
          <xdr:rowOff>266700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88900</xdr:rowOff>
        </xdr:from>
        <xdr:to>
          <xdr:col>5</xdr:col>
          <xdr:colOff>12700</xdr:colOff>
          <xdr:row>28</xdr:row>
          <xdr:rowOff>260350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76200</xdr:rowOff>
        </xdr:from>
        <xdr:to>
          <xdr:col>4</xdr:col>
          <xdr:colOff>247650</xdr:colOff>
          <xdr:row>29</xdr:row>
          <xdr:rowOff>279400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19050</xdr:rowOff>
        </xdr:from>
        <xdr:to>
          <xdr:col>5</xdr:col>
          <xdr:colOff>50800</xdr:colOff>
          <xdr:row>14</xdr:row>
          <xdr:rowOff>241300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9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xdr:row>
          <xdr:rowOff>107950</xdr:rowOff>
        </xdr:from>
        <xdr:to>
          <xdr:col>5</xdr:col>
          <xdr:colOff>0</xdr:colOff>
          <xdr:row>7</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419100</xdr:rowOff>
        </xdr:from>
        <xdr:to>
          <xdr:col>5</xdr:col>
          <xdr:colOff>38100</xdr:colOff>
          <xdr:row>16</xdr:row>
          <xdr:rowOff>628650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400050</xdr:rowOff>
        </xdr:from>
        <xdr:to>
          <xdr:col>14</xdr:col>
          <xdr:colOff>12700</xdr:colOff>
          <xdr:row>16</xdr:row>
          <xdr:rowOff>609600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76200</xdr:colOff>
      <xdr:row>0</xdr:row>
      <xdr:rowOff>76200</xdr:rowOff>
    </xdr:from>
    <xdr:to>
      <xdr:col>23</xdr:col>
      <xdr:colOff>2009775</xdr:colOff>
      <xdr:row>3</xdr:row>
      <xdr:rowOff>133350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6781800" y="76200"/>
          <a:ext cx="2028825" cy="6762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133350</xdr:rowOff>
        </xdr:from>
        <xdr:to>
          <xdr:col>5</xdr:col>
          <xdr:colOff>127000</xdr:colOff>
          <xdr:row>6</xdr:row>
          <xdr:rowOff>393700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165100</xdr:rowOff>
        </xdr:from>
        <xdr:to>
          <xdr:col>11</xdr:col>
          <xdr:colOff>152400</xdr:colOff>
          <xdr:row>6</xdr:row>
          <xdr:rowOff>393700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57150</xdr:rowOff>
        </xdr:from>
        <xdr:to>
          <xdr:col>5</xdr:col>
          <xdr:colOff>57150</xdr:colOff>
          <xdr:row>12</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12</xdr:row>
          <xdr:rowOff>69850</xdr:rowOff>
        </xdr:from>
        <xdr:to>
          <xdr:col>12</xdr:col>
          <xdr:colOff>38100</xdr:colOff>
          <xdr:row>12</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69850</xdr:rowOff>
        </xdr:from>
        <xdr:to>
          <xdr:col>5</xdr:col>
          <xdr:colOff>69850</xdr:colOff>
          <xdr:row>13</xdr:row>
          <xdr:rowOff>279400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B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31750</xdr:rowOff>
        </xdr:from>
        <xdr:to>
          <xdr:col>5</xdr:col>
          <xdr:colOff>133350</xdr:colOff>
          <xdr:row>14</xdr:row>
          <xdr:rowOff>260350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171450</xdr:rowOff>
        </xdr:from>
        <xdr:to>
          <xdr:col>5</xdr:col>
          <xdr:colOff>95250</xdr:colOff>
          <xdr:row>16</xdr:row>
          <xdr:rowOff>381000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16</xdr:row>
          <xdr:rowOff>152400</xdr:rowOff>
        </xdr:from>
        <xdr:to>
          <xdr:col>12</xdr:col>
          <xdr:colOff>12700</xdr:colOff>
          <xdr:row>16</xdr:row>
          <xdr:rowOff>393700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228599</xdr:colOff>
      <xdr:row>3</xdr:row>
      <xdr:rowOff>66675</xdr:rowOff>
    </xdr:from>
    <xdr:to>
      <xdr:col>26</xdr:col>
      <xdr:colOff>523875</xdr:colOff>
      <xdr:row>3</xdr:row>
      <xdr:rowOff>514351</xdr:rowOff>
    </xdr:to>
    <xdr:sp macro=""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6886574" y="704850"/>
          <a:ext cx="3095626" cy="44767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21</xdr:row>
          <xdr:rowOff>76200</xdr:rowOff>
        </xdr:from>
        <xdr:to>
          <xdr:col>5</xdr:col>
          <xdr:colOff>171450</xdr:colOff>
          <xdr:row>21</xdr:row>
          <xdr:rowOff>317500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184150</xdr:colOff>
          <xdr:row>24</xdr:row>
          <xdr:rowOff>355600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28</xdr:row>
          <xdr:rowOff>133350</xdr:rowOff>
        </xdr:from>
        <xdr:to>
          <xdr:col>5</xdr:col>
          <xdr:colOff>57150</xdr:colOff>
          <xdr:row>28</xdr:row>
          <xdr:rowOff>298450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31</xdr:row>
          <xdr:rowOff>133350</xdr:rowOff>
        </xdr:from>
        <xdr:to>
          <xdr:col>5</xdr:col>
          <xdr:colOff>38100</xdr:colOff>
          <xdr:row>31</xdr:row>
          <xdr:rowOff>279400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142875</xdr:colOff>
      <xdr:row>1</xdr:row>
      <xdr:rowOff>28575</xdr:rowOff>
    </xdr:from>
    <xdr:to>
      <xdr:col>27</xdr:col>
      <xdr:colOff>2152650</xdr:colOff>
      <xdr:row>3</xdr:row>
      <xdr:rowOff>28575</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8277225" y="171450"/>
          <a:ext cx="2009775" cy="6191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17</xdr:row>
          <xdr:rowOff>31750</xdr:rowOff>
        </xdr:from>
        <xdr:to>
          <xdr:col>5</xdr:col>
          <xdr:colOff>152400</xdr:colOff>
          <xdr:row>17</xdr:row>
          <xdr:rowOff>279400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C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114300</xdr:rowOff>
        </xdr:from>
        <xdr:to>
          <xdr:col>5</xdr:col>
          <xdr:colOff>127000</xdr:colOff>
          <xdr:row>24</xdr:row>
          <xdr:rowOff>355600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C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114300</xdr:rowOff>
        </xdr:from>
        <xdr:to>
          <xdr:col>5</xdr:col>
          <xdr:colOff>107950</xdr:colOff>
          <xdr:row>38</xdr:row>
          <xdr:rowOff>355600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C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51</xdr:row>
          <xdr:rowOff>88900</xdr:rowOff>
        </xdr:from>
        <xdr:to>
          <xdr:col>10</xdr:col>
          <xdr:colOff>95250</xdr:colOff>
          <xdr:row>53</xdr:row>
          <xdr:rowOff>19050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D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51</xdr:row>
          <xdr:rowOff>88900</xdr:rowOff>
        </xdr:from>
        <xdr:to>
          <xdr:col>14</xdr:col>
          <xdr:colOff>50800</xdr:colOff>
          <xdr:row>53</xdr:row>
          <xdr:rowOff>19050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D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88900</xdr:colOff>
          <xdr:row>60</xdr:row>
          <xdr:rowOff>31750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D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165100</xdr:rowOff>
        </xdr:from>
        <xdr:to>
          <xdr:col>23</xdr:col>
          <xdr:colOff>88900</xdr:colOff>
          <xdr:row>61</xdr:row>
          <xdr:rowOff>31750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0D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95250</xdr:rowOff>
        </xdr:from>
        <xdr:to>
          <xdr:col>23</xdr:col>
          <xdr:colOff>88900</xdr:colOff>
          <xdr:row>62</xdr:row>
          <xdr:rowOff>152400</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D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260350</xdr:rowOff>
        </xdr:from>
        <xdr:to>
          <xdr:col>23</xdr:col>
          <xdr:colOff>88900</xdr:colOff>
          <xdr:row>64</xdr:row>
          <xdr:rowOff>31750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D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165100</xdr:rowOff>
        </xdr:from>
        <xdr:to>
          <xdr:col>23</xdr:col>
          <xdr:colOff>88900</xdr:colOff>
          <xdr:row>65</xdr:row>
          <xdr:rowOff>31750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D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88900</xdr:rowOff>
        </xdr:from>
        <xdr:to>
          <xdr:col>23</xdr:col>
          <xdr:colOff>88900</xdr:colOff>
          <xdr:row>66</xdr:row>
          <xdr:rowOff>146050</xdr:rowOff>
        </xdr:to>
        <xdr:sp macro="" textlink="">
          <xdr:nvSpPr>
            <xdr:cNvPr id="114696" name="Check Box 8" hidden="1">
              <a:extLst>
                <a:ext uri="{63B3BB69-23CF-44E3-9099-C40C66FF867C}">
                  <a14:compatExt spid="_x0000_s114696"/>
                </a:ext>
                <a:ext uri="{FF2B5EF4-FFF2-40B4-BE49-F238E27FC236}">
                  <a16:creationId xmlns:a16="http://schemas.microsoft.com/office/drawing/2014/main" id="{00000000-0008-0000-0D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247650</xdr:rowOff>
        </xdr:from>
        <xdr:to>
          <xdr:col>23</xdr:col>
          <xdr:colOff>88900</xdr:colOff>
          <xdr:row>68</xdr:row>
          <xdr:rowOff>19050</xdr:rowOff>
        </xdr:to>
        <xdr:sp macro="" textlink="">
          <xdr:nvSpPr>
            <xdr:cNvPr id="114697" name="Check Box 9" hidden="1">
              <a:extLst>
                <a:ext uri="{63B3BB69-23CF-44E3-9099-C40C66FF867C}">
                  <a14:compatExt spid="_x0000_s114697"/>
                </a:ext>
                <a:ext uri="{FF2B5EF4-FFF2-40B4-BE49-F238E27FC236}">
                  <a16:creationId xmlns:a16="http://schemas.microsoft.com/office/drawing/2014/main" id="{00000000-0008-0000-0D00-00000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165100</xdr:rowOff>
        </xdr:from>
        <xdr:to>
          <xdr:col>23</xdr:col>
          <xdr:colOff>88900</xdr:colOff>
          <xdr:row>69</xdr:row>
          <xdr:rowOff>31750</xdr:rowOff>
        </xdr:to>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0D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95250</xdr:rowOff>
        </xdr:from>
        <xdr:to>
          <xdr:col>23</xdr:col>
          <xdr:colOff>88900</xdr:colOff>
          <xdr:row>70</xdr:row>
          <xdr:rowOff>152400</xdr:rowOff>
        </xdr:to>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0D00-00000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247650</xdr:rowOff>
        </xdr:from>
        <xdr:to>
          <xdr:col>23</xdr:col>
          <xdr:colOff>88900</xdr:colOff>
          <xdr:row>72</xdr:row>
          <xdr:rowOff>19050</xdr:rowOff>
        </xdr:to>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0D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88900</xdr:colOff>
          <xdr:row>73</xdr:row>
          <xdr:rowOff>19050</xdr:rowOff>
        </xdr:to>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0D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69850</xdr:rowOff>
        </xdr:from>
        <xdr:to>
          <xdr:col>23</xdr:col>
          <xdr:colOff>88900</xdr:colOff>
          <xdr:row>74</xdr:row>
          <xdr:rowOff>127000</xdr:rowOff>
        </xdr:to>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0D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165100</xdr:rowOff>
        </xdr:from>
        <xdr:to>
          <xdr:col>5</xdr:col>
          <xdr:colOff>95250</xdr:colOff>
          <xdr:row>60</xdr:row>
          <xdr:rowOff>38100</xdr:rowOff>
        </xdr:to>
        <xdr:sp macro="" textlink="">
          <xdr:nvSpPr>
            <xdr:cNvPr id="114703" name="Check Box 15" hidden="1">
              <a:extLst>
                <a:ext uri="{63B3BB69-23CF-44E3-9099-C40C66FF867C}">
                  <a14:compatExt spid="_x0000_s114703"/>
                </a:ext>
                <a:ext uri="{FF2B5EF4-FFF2-40B4-BE49-F238E27FC236}">
                  <a16:creationId xmlns:a16="http://schemas.microsoft.com/office/drawing/2014/main" id="{00000000-0008-0000-0D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165100</xdr:rowOff>
        </xdr:from>
        <xdr:to>
          <xdr:col>5</xdr:col>
          <xdr:colOff>95250</xdr:colOff>
          <xdr:row>61</xdr:row>
          <xdr:rowOff>31750</xdr:rowOff>
        </xdr:to>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0D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165100</xdr:rowOff>
        </xdr:from>
        <xdr:to>
          <xdr:col>5</xdr:col>
          <xdr:colOff>95250</xdr:colOff>
          <xdr:row>62</xdr:row>
          <xdr:rowOff>31750</xdr:rowOff>
        </xdr:to>
        <xdr:sp macro="" textlink="">
          <xdr:nvSpPr>
            <xdr:cNvPr id="114705" name="Check Box 17" hidden="1">
              <a:extLst>
                <a:ext uri="{63B3BB69-23CF-44E3-9099-C40C66FF867C}">
                  <a14:compatExt spid="_x0000_s114705"/>
                </a:ext>
                <a:ext uri="{FF2B5EF4-FFF2-40B4-BE49-F238E27FC236}">
                  <a16:creationId xmlns:a16="http://schemas.microsoft.com/office/drawing/2014/main" id="{00000000-0008-0000-0D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12700</xdr:rowOff>
        </xdr:from>
        <xdr:to>
          <xdr:col>5</xdr:col>
          <xdr:colOff>95250</xdr:colOff>
          <xdr:row>62</xdr:row>
          <xdr:rowOff>260350</xdr:rowOff>
        </xdr:to>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0D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260350</xdr:rowOff>
        </xdr:from>
        <xdr:to>
          <xdr:col>5</xdr:col>
          <xdr:colOff>95250</xdr:colOff>
          <xdr:row>64</xdr:row>
          <xdr:rowOff>31750</xdr:rowOff>
        </xdr:to>
        <xdr:sp macro="" textlink="">
          <xdr:nvSpPr>
            <xdr:cNvPr id="114707" name="Check Box 19" hidden="1">
              <a:extLst>
                <a:ext uri="{63B3BB69-23CF-44E3-9099-C40C66FF867C}">
                  <a14:compatExt spid="_x0000_s114707"/>
                </a:ext>
                <a:ext uri="{FF2B5EF4-FFF2-40B4-BE49-F238E27FC236}">
                  <a16:creationId xmlns:a16="http://schemas.microsoft.com/office/drawing/2014/main" id="{00000000-0008-0000-0D00-00001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165100</xdr:rowOff>
        </xdr:from>
        <xdr:to>
          <xdr:col>5</xdr:col>
          <xdr:colOff>95250</xdr:colOff>
          <xdr:row>65</xdr:row>
          <xdr:rowOff>31750</xdr:rowOff>
        </xdr:to>
        <xdr:sp macro="" textlink="">
          <xdr:nvSpPr>
            <xdr:cNvPr id="114708" name="Check Box 20" hidden="1">
              <a:extLst>
                <a:ext uri="{63B3BB69-23CF-44E3-9099-C40C66FF867C}">
                  <a14:compatExt spid="_x0000_s114708"/>
                </a:ext>
                <a:ext uri="{FF2B5EF4-FFF2-40B4-BE49-F238E27FC236}">
                  <a16:creationId xmlns:a16="http://schemas.microsoft.com/office/drawing/2014/main" id="{00000000-0008-0000-0D00-00001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165100</xdr:rowOff>
        </xdr:from>
        <xdr:to>
          <xdr:col>5</xdr:col>
          <xdr:colOff>95250</xdr:colOff>
          <xdr:row>66</xdr:row>
          <xdr:rowOff>31750</xdr:rowOff>
        </xdr:to>
        <xdr:sp macro="" textlink="">
          <xdr:nvSpPr>
            <xdr:cNvPr id="114709" name="Check Box 21" hidden="1">
              <a:extLst>
                <a:ext uri="{63B3BB69-23CF-44E3-9099-C40C66FF867C}">
                  <a14:compatExt spid="_x0000_s114709"/>
                </a:ext>
                <a:ext uri="{FF2B5EF4-FFF2-40B4-BE49-F238E27FC236}">
                  <a16:creationId xmlns:a16="http://schemas.microsoft.com/office/drawing/2014/main" id="{00000000-0008-0000-0D00-00001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12700</xdr:rowOff>
        </xdr:from>
        <xdr:to>
          <xdr:col>5</xdr:col>
          <xdr:colOff>95250</xdr:colOff>
          <xdr:row>66</xdr:row>
          <xdr:rowOff>260350</xdr:rowOff>
        </xdr:to>
        <xdr:sp macro="" textlink="">
          <xdr:nvSpPr>
            <xdr:cNvPr id="114710" name="Check Box 22" hidden="1">
              <a:extLst>
                <a:ext uri="{63B3BB69-23CF-44E3-9099-C40C66FF867C}">
                  <a14:compatExt spid="_x0000_s114710"/>
                </a:ext>
                <a:ext uri="{FF2B5EF4-FFF2-40B4-BE49-F238E27FC236}">
                  <a16:creationId xmlns:a16="http://schemas.microsoft.com/office/drawing/2014/main" id="{00000000-0008-0000-0D00-00001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260350</xdr:rowOff>
        </xdr:from>
        <xdr:to>
          <xdr:col>5</xdr:col>
          <xdr:colOff>95250</xdr:colOff>
          <xdr:row>68</xdr:row>
          <xdr:rowOff>31750</xdr:rowOff>
        </xdr:to>
        <xdr:sp macro="" textlink="">
          <xdr:nvSpPr>
            <xdr:cNvPr id="114711" name="Check Box 23" hidden="1">
              <a:extLst>
                <a:ext uri="{63B3BB69-23CF-44E3-9099-C40C66FF867C}">
                  <a14:compatExt spid="_x0000_s114711"/>
                </a:ext>
                <a:ext uri="{FF2B5EF4-FFF2-40B4-BE49-F238E27FC236}">
                  <a16:creationId xmlns:a16="http://schemas.microsoft.com/office/drawing/2014/main" id="{00000000-0008-0000-0D00-00001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165100</xdr:rowOff>
        </xdr:from>
        <xdr:to>
          <xdr:col>5</xdr:col>
          <xdr:colOff>95250</xdr:colOff>
          <xdr:row>69</xdr:row>
          <xdr:rowOff>31750</xdr:rowOff>
        </xdr:to>
        <xdr:sp macro="" textlink="">
          <xdr:nvSpPr>
            <xdr:cNvPr id="114712" name="Check Box 24" hidden="1">
              <a:extLst>
                <a:ext uri="{63B3BB69-23CF-44E3-9099-C40C66FF867C}">
                  <a14:compatExt spid="_x0000_s114712"/>
                </a:ext>
                <a:ext uri="{FF2B5EF4-FFF2-40B4-BE49-F238E27FC236}">
                  <a16:creationId xmlns:a16="http://schemas.microsoft.com/office/drawing/2014/main" id="{00000000-0008-0000-0D00-00001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165100</xdr:rowOff>
        </xdr:from>
        <xdr:to>
          <xdr:col>5</xdr:col>
          <xdr:colOff>95250</xdr:colOff>
          <xdr:row>70</xdr:row>
          <xdr:rowOff>31750</xdr:rowOff>
        </xdr:to>
        <xdr:sp macro="" textlink="">
          <xdr:nvSpPr>
            <xdr:cNvPr id="114713" name="Check Box 25" hidden="1">
              <a:extLst>
                <a:ext uri="{63B3BB69-23CF-44E3-9099-C40C66FF867C}">
                  <a14:compatExt spid="_x0000_s114713"/>
                </a:ext>
                <a:ext uri="{FF2B5EF4-FFF2-40B4-BE49-F238E27FC236}">
                  <a16:creationId xmlns:a16="http://schemas.microsoft.com/office/drawing/2014/main" id="{00000000-0008-0000-0D00-00001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12700</xdr:rowOff>
        </xdr:from>
        <xdr:to>
          <xdr:col>5</xdr:col>
          <xdr:colOff>95250</xdr:colOff>
          <xdr:row>70</xdr:row>
          <xdr:rowOff>260350</xdr:rowOff>
        </xdr:to>
        <xdr:sp macro="" textlink="">
          <xdr:nvSpPr>
            <xdr:cNvPr id="114714" name="Check Box 26" hidden="1">
              <a:extLst>
                <a:ext uri="{63B3BB69-23CF-44E3-9099-C40C66FF867C}">
                  <a14:compatExt spid="_x0000_s114714"/>
                </a:ext>
                <a:ext uri="{FF2B5EF4-FFF2-40B4-BE49-F238E27FC236}">
                  <a16:creationId xmlns:a16="http://schemas.microsoft.com/office/drawing/2014/main" id="{00000000-0008-0000-0D00-00001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5</xdr:col>
          <xdr:colOff>95250</xdr:colOff>
          <xdr:row>72</xdr:row>
          <xdr:rowOff>31750</xdr:rowOff>
        </xdr:to>
        <xdr:sp macro="" textlink="">
          <xdr:nvSpPr>
            <xdr:cNvPr id="114715" name="Check Box 27" hidden="1">
              <a:extLst>
                <a:ext uri="{63B3BB69-23CF-44E3-9099-C40C66FF867C}">
                  <a14:compatExt spid="_x0000_s114715"/>
                </a:ext>
                <a:ext uri="{FF2B5EF4-FFF2-40B4-BE49-F238E27FC236}">
                  <a16:creationId xmlns:a16="http://schemas.microsoft.com/office/drawing/2014/main" id="{00000000-0008-0000-0D00-00001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171450</xdr:rowOff>
        </xdr:from>
        <xdr:to>
          <xdr:col>5</xdr:col>
          <xdr:colOff>95250</xdr:colOff>
          <xdr:row>73</xdr:row>
          <xdr:rowOff>38100</xdr:rowOff>
        </xdr:to>
        <xdr:sp macro="" textlink="">
          <xdr:nvSpPr>
            <xdr:cNvPr id="114716" name="Check Box 28" hidden="1">
              <a:extLst>
                <a:ext uri="{63B3BB69-23CF-44E3-9099-C40C66FF867C}">
                  <a14:compatExt spid="_x0000_s114716"/>
                </a:ext>
                <a:ext uri="{FF2B5EF4-FFF2-40B4-BE49-F238E27FC236}">
                  <a16:creationId xmlns:a16="http://schemas.microsoft.com/office/drawing/2014/main" id="{00000000-0008-0000-0D00-00001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165100</xdr:rowOff>
        </xdr:from>
        <xdr:to>
          <xdr:col>5</xdr:col>
          <xdr:colOff>95250</xdr:colOff>
          <xdr:row>74</xdr:row>
          <xdr:rowOff>31750</xdr:rowOff>
        </xdr:to>
        <xdr:sp macro="" textlink="">
          <xdr:nvSpPr>
            <xdr:cNvPr id="114717" name="Check Box 29" hidden="1">
              <a:extLst>
                <a:ext uri="{63B3BB69-23CF-44E3-9099-C40C66FF867C}">
                  <a14:compatExt spid="_x0000_s114717"/>
                </a:ext>
                <a:ext uri="{FF2B5EF4-FFF2-40B4-BE49-F238E27FC236}">
                  <a16:creationId xmlns:a16="http://schemas.microsoft.com/office/drawing/2014/main" id="{00000000-0008-0000-0D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95250</xdr:colOff>
          <xdr:row>74</xdr:row>
          <xdr:rowOff>247650</xdr:rowOff>
        </xdr:to>
        <xdr:sp macro="" textlink="">
          <xdr:nvSpPr>
            <xdr:cNvPr id="114718" name="Check Box 30" hidden="1">
              <a:extLst>
                <a:ext uri="{63B3BB69-23CF-44E3-9099-C40C66FF867C}">
                  <a14:compatExt spid="_x0000_s114718"/>
                </a:ext>
                <a:ext uri="{FF2B5EF4-FFF2-40B4-BE49-F238E27FC236}">
                  <a16:creationId xmlns:a16="http://schemas.microsoft.com/office/drawing/2014/main" id="{00000000-0008-0000-0D00-00001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95250</xdr:colOff>
          <xdr:row>76</xdr:row>
          <xdr:rowOff>38100</xdr:rowOff>
        </xdr:to>
        <xdr:sp macro="" textlink="">
          <xdr:nvSpPr>
            <xdr:cNvPr id="114719" name="Check Box 31" hidden="1">
              <a:extLst>
                <a:ext uri="{63B3BB69-23CF-44E3-9099-C40C66FF867C}">
                  <a14:compatExt spid="_x0000_s114719"/>
                </a:ext>
                <a:ext uri="{FF2B5EF4-FFF2-40B4-BE49-F238E27FC236}">
                  <a16:creationId xmlns:a16="http://schemas.microsoft.com/office/drawing/2014/main" id="{00000000-0008-0000-0D00-00001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165100</xdr:rowOff>
        </xdr:from>
        <xdr:to>
          <xdr:col>5</xdr:col>
          <xdr:colOff>95250</xdr:colOff>
          <xdr:row>77</xdr:row>
          <xdr:rowOff>31750</xdr:rowOff>
        </xdr:to>
        <xdr:sp macro="" textlink="">
          <xdr:nvSpPr>
            <xdr:cNvPr id="114720" name="Check Box 32" hidden="1">
              <a:extLst>
                <a:ext uri="{63B3BB69-23CF-44E3-9099-C40C66FF867C}">
                  <a14:compatExt spid="_x0000_s114720"/>
                </a:ext>
                <a:ext uri="{FF2B5EF4-FFF2-40B4-BE49-F238E27FC236}">
                  <a16:creationId xmlns:a16="http://schemas.microsoft.com/office/drawing/2014/main" id="{00000000-0008-0000-0D00-00002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165100</xdr:rowOff>
        </xdr:from>
        <xdr:to>
          <xdr:col>5</xdr:col>
          <xdr:colOff>95250</xdr:colOff>
          <xdr:row>78</xdr:row>
          <xdr:rowOff>31750</xdr:rowOff>
        </xdr:to>
        <xdr:sp macro="" textlink="">
          <xdr:nvSpPr>
            <xdr:cNvPr id="114721" name="Check Box 33" hidden="1">
              <a:extLst>
                <a:ext uri="{63B3BB69-23CF-44E3-9099-C40C66FF867C}">
                  <a14:compatExt spid="_x0000_s114721"/>
                </a:ext>
                <a:ext uri="{FF2B5EF4-FFF2-40B4-BE49-F238E27FC236}">
                  <a16:creationId xmlns:a16="http://schemas.microsoft.com/office/drawing/2014/main" id="{00000000-0008-0000-0D00-00002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95250</xdr:colOff>
          <xdr:row>78</xdr:row>
          <xdr:rowOff>247650</xdr:rowOff>
        </xdr:to>
        <xdr:sp macro="" textlink="">
          <xdr:nvSpPr>
            <xdr:cNvPr id="114722" name="Check Box 34" hidden="1">
              <a:extLst>
                <a:ext uri="{63B3BB69-23CF-44E3-9099-C40C66FF867C}">
                  <a14:compatExt spid="_x0000_s114722"/>
                </a:ext>
                <a:ext uri="{FF2B5EF4-FFF2-40B4-BE49-F238E27FC236}">
                  <a16:creationId xmlns:a16="http://schemas.microsoft.com/office/drawing/2014/main" id="{00000000-0008-0000-0D00-00002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260350</xdr:rowOff>
        </xdr:from>
        <xdr:to>
          <xdr:col>23</xdr:col>
          <xdr:colOff>88900</xdr:colOff>
          <xdr:row>76</xdr:row>
          <xdr:rowOff>31750</xdr:rowOff>
        </xdr:to>
        <xdr:sp macro="" textlink="">
          <xdr:nvSpPr>
            <xdr:cNvPr id="114723" name="Check Box 35" hidden="1">
              <a:extLst>
                <a:ext uri="{63B3BB69-23CF-44E3-9099-C40C66FF867C}">
                  <a14:compatExt spid="_x0000_s114723"/>
                </a:ext>
                <a:ext uri="{FF2B5EF4-FFF2-40B4-BE49-F238E27FC236}">
                  <a16:creationId xmlns:a16="http://schemas.microsoft.com/office/drawing/2014/main" id="{00000000-0008-0000-0D00-00002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171450</xdr:rowOff>
        </xdr:from>
        <xdr:to>
          <xdr:col>23</xdr:col>
          <xdr:colOff>88900</xdr:colOff>
          <xdr:row>77</xdr:row>
          <xdr:rowOff>38100</xdr:rowOff>
        </xdr:to>
        <xdr:sp macro="" textlink="">
          <xdr:nvSpPr>
            <xdr:cNvPr id="114724" name="Check Box 36" hidden="1">
              <a:extLst>
                <a:ext uri="{63B3BB69-23CF-44E3-9099-C40C66FF867C}">
                  <a14:compatExt spid="_x0000_s114724"/>
                </a:ext>
                <a:ext uri="{FF2B5EF4-FFF2-40B4-BE49-F238E27FC236}">
                  <a16:creationId xmlns:a16="http://schemas.microsoft.com/office/drawing/2014/main" id="{00000000-0008-0000-0D00-00002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95250</xdr:rowOff>
        </xdr:from>
        <xdr:to>
          <xdr:col>23</xdr:col>
          <xdr:colOff>88900</xdr:colOff>
          <xdr:row>78</xdr:row>
          <xdr:rowOff>152400</xdr:rowOff>
        </xdr:to>
        <xdr:sp macro="" textlink="">
          <xdr:nvSpPr>
            <xdr:cNvPr id="114725" name="Check Box 37" hidden="1">
              <a:extLst>
                <a:ext uri="{63B3BB69-23CF-44E3-9099-C40C66FF867C}">
                  <a14:compatExt spid="_x0000_s114725"/>
                </a:ext>
                <a:ext uri="{FF2B5EF4-FFF2-40B4-BE49-F238E27FC236}">
                  <a16:creationId xmlns:a16="http://schemas.microsoft.com/office/drawing/2014/main" id="{00000000-0008-0000-0D00-00002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323851</xdr:colOff>
      <xdr:row>2</xdr:row>
      <xdr:rowOff>311150</xdr:rowOff>
    </xdr:from>
    <xdr:to>
      <xdr:col>34</xdr:col>
      <xdr:colOff>476250</xdr:colOff>
      <xdr:row>3</xdr:row>
      <xdr:rowOff>330200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96176" y="654050"/>
          <a:ext cx="2486024"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色付き部分に入力後印刷してください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4</xdr:row>
          <xdr:rowOff>0</xdr:rowOff>
        </xdr:from>
        <xdr:to>
          <xdr:col>9</xdr:col>
          <xdr:colOff>69850</xdr:colOff>
          <xdr:row>4</xdr:row>
          <xdr:rowOff>209550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0</xdr:rowOff>
        </xdr:from>
        <xdr:to>
          <xdr:col>9</xdr:col>
          <xdr:colOff>69850</xdr:colOff>
          <xdr:row>5</xdr:row>
          <xdr:rowOff>209550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0</xdr:rowOff>
        </xdr:from>
        <xdr:to>
          <xdr:col>9</xdr:col>
          <xdr:colOff>69850</xdr:colOff>
          <xdr:row>6</xdr:row>
          <xdr:rowOff>209550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209550</xdr:rowOff>
        </xdr:from>
        <xdr:to>
          <xdr:col>9</xdr:col>
          <xdr:colOff>19050</xdr:colOff>
          <xdr:row>7</xdr:row>
          <xdr:rowOff>184150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xdr:row>
          <xdr:rowOff>50800</xdr:rowOff>
        </xdr:from>
        <xdr:to>
          <xdr:col>24</xdr:col>
          <xdr:colOff>171450</xdr:colOff>
          <xdr:row>14</xdr:row>
          <xdr:rowOff>298450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1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31750</xdr:rowOff>
        </xdr:from>
        <xdr:to>
          <xdr:col>13</xdr:col>
          <xdr:colOff>38100</xdr:colOff>
          <xdr:row>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31750</xdr:rowOff>
        </xdr:from>
        <xdr:to>
          <xdr:col>16</xdr:col>
          <xdr:colOff>0</xdr:colOff>
          <xdr:row>3</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95250</xdr:colOff>
          <xdr:row>14</xdr:row>
          <xdr:rowOff>393700</xdr:rowOff>
        </xdr:from>
        <xdr:to>
          <xdr:col>17</xdr:col>
          <xdr:colOff>127000</xdr:colOff>
          <xdr:row>14</xdr:row>
          <xdr:rowOff>565150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3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14</xdr:row>
          <xdr:rowOff>374650</xdr:rowOff>
        </xdr:from>
        <xdr:to>
          <xdr:col>23</xdr:col>
          <xdr:colOff>12700</xdr:colOff>
          <xdr:row>14</xdr:row>
          <xdr:rowOff>552450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3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14</xdr:row>
          <xdr:rowOff>374650</xdr:rowOff>
        </xdr:from>
        <xdr:to>
          <xdr:col>8</xdr:col>
          <xdr:colOff>76200</xdr:colOff>
          <xdr:row>14</xdr:row>
          <xdr:rowOff>571500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3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xdr:row>
          <xdr:rowOff>374650</xdr:rowOff>
        </xdr:from>
        <xdr:to>
          <xdr:col>13</xdr:col>
          <xdr:colOff>152400</xdr:colOff>
          <xdr:row>14</xdr:row>
          <xdr:rowOff>565150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3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31750</xdr:rowOff>
        </xdr:from>
        <xdr:to>
          <xdr:col>8</xdr:col>
          <xdr:colOff>95250</xdr:colOff>
          <xdr:row>8</xdr:row>
          <xdr:rowOff>279400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3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xdr:row>
          <xdr:rowOff>50800</xdr:rowOff>
        </xdr:from>
        <xdr:to>
          <xdr:col>17</xdr:col>
          <xdr:colOff>146050</xdr:colOff>
          <xdr:row>8</xdr:row>
          <xdr:rowOff>266700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3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31750</xdr:rowOff>
        </xdr:from>
        <xdr:to>
          <xdr:col>8</xdr:col>
          <xdr:colOff>107950</xdr:colOff>
          <xdr:row>10</xdr:row>
          <xdr:rowOff>279400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3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127000</xdr:colOff>
          <xdr:row>10</xdr:row>
          <xdr:rowOff>279400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3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50800</xdr:rowOff>
        </xdr:from>
        <xdr:to>
          <xdr:col>9</xdr:col>
          <xdr:colOff>19050</xdr:colOff>
          <xdr:row>16</xdr:row>
          <xdr:rowOff>285750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3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50800</xdr:rowOff>
        </xdr:from>
        <xdr:to>
          <xdr:col>12</xdr:col>
          <xdr:colOff>171450</xdr:colOff>
          <xdr:row>16</xdr:row>
          <xdr:rowOff>285750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3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76200</xdr:rowOff>
        </xdr:from>
        <xdr:to>
          <xdr:col>9</xdr:col>
          <xdr:colOff>19050</xdr:colOff>
          <xdr:row>17</xdr:row>
          <xdr:rowOff>241300</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3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50800</xdr:rowOff>
        </xdr:from>
        <xdr:to>
          <xdr:col>18</xdr:col>
          <xdr:colOff>31750</xdr:colOff>
          <xdr:row>16</xdr:row>
          <xdr:rowOff>285750</xdr:rowOff>
        </xdr:to>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300-00000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16</xdr:row>
          <xdr:rowOff>50800</xdr:rowOff>
        </xdr:from>
        <xdr:to>
          <xdr:col>21</xdr:col>
          <xdr:colOff>184150</xdr:colOff>
          <xdr:row>16</xdr:row>
          <xdr:rowOff>285750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3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17</xdr:row>
          <xdr:rowOff>50800</xdr:rowOff>
        </xdr:from>
        <xdr:to>
          <xdr:col>18</xdr:col>
          <xdr:colOff>12700</xdr:colOff>
          <xdr:row>17</xdr:row>
          <xdr:rowOff>285750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3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23</xdr:col>
          <xdr:colOff>69850</xdr:colOff>
          <xdr:row>9</xdr:row>
          <xdr:rowOff>241300</xdr:rowOff>
        </xdr:to>
        <xdr:sp macro="" textlink="">
          <xdr:nvSpPr>
            <xdr:cNvPr id="115713" name="Group Box 1" hidden="1">
              <a:extLst>
                <a:ext uri="{63B3BB69-23CF-44E3-9099-C40C66FF867C}">
                  <a14:compatExt spid="_x0000_s115713"/>
                </a:ext>
                <a:ext uri="{FF2B5EF4-FFF2-40B4-BE49-F238E27FC236}">
                  <a16:creationId xmlns:a16="http://schemas.microsoft.com/office/drawing/2014/main" id="{00000000-0008-0000-0400-000001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247650</xdr:rowOff>
        </xdr:from>
        <xdr:to>
          <xdr:col>13</xdr:col>
          <xdr:colOff>304800</xdr:colOff>
          <xdr:row>9</xdr:row>
          <xdr:rowOff>323850</xdr:rowOff>
        </xdr:to>
        <xdr:sp macro="" textlink="">
          <xdr:nvSpPr>
            <xdr:cNvPr id="115714" name="Group Box 2" hidden="1">
              <a:extLst>
                <a:ext uri="{63B3BB69-23CF-44E3-9099-C40C66FF867C}">
                  <a14:compatExt spid="_x0000_s115714"/>
                </a:ext>
                <a:ext uri="{FF2B5EF4-FFF2-40B4-BE49-F238E27FC236}">
                  <a16:creationId xmlns:a16="http://schemas.microsoft.com/office/drawing/2014/main" id="{00000000-0008-0000-0400-000002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50800</xdr:rowOff>
        </xdr:to>
        <xdr:sp macro="" textlink="">
          <xdr:nvSpPr>
            <xdr:cNvPr id="115715" name="Group Box 3" hidden="1">
              <a:extLst>
                <a:ext uri="{63B3BB69-23CF-44E3-9099-C40C66FF867C}">
                  <a14:compatExt spid="_x0000_s115715"/>
                </a:ext>
                <a:ext uri="{FF2B5EF4-FFF2-40B4-BE49-F238E27FC236}">
                  <a16:creationId xmlns:a16="http://schemas.microsoft.com/office/drawing/2014/main" id="{00000000-0008-0000-0400-000003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279400</xdr:colOff>
          <xdr:row>16</xdr:row>
          <xdr:rowOff>107950</xdr:rowOff>
        </xdr:to>
        <xdr:sp macro="" textlink="">
          <xdr:nvSpPr>
            <xdr:cNvPr id="115716" name="Group Box 4" hidden="1">
              <a:extLst>
                <a:ext uri="{63B3BB69-23CF-44E3-9099-C40C66FF867C}">
                  <a14:compatExt spid="_x0000_s115716"/>
                </a:ext>
                <a:ext uri="{FF2B5EF4-FFF2-40B4-BE49-F238E27FC236}">
                  <a16:creationId xmlns:a16="http://schemas.microsoft.com/office/drawing/2014/main" id="{00000000-0008-0000-0400-000004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12700</xdr:colOff>
          <xdr:row>20</xdr:row>
          <xdr:rowOff>323850</xdr:rowOff>
        </xdr:to>
        <xdr:sp macro="" textlink="">
          <xdr:nvSpPr>
            <xdr:cNvPr id="115717" name="Group Box 5" hidden="1">
              <a:extLst>
                <a:ext uri="{63B3BB69-23CF-44E3-9099-C40C66FF867C}">
                  <a14:compatExt spid="_x0000_s115717"/>
                </a:ext>
                <a:ext uri="{FF2B5EF4-FFF2-40B4-BE49-F238E27FC236}">
                  <a16:creationId xmlns:a16="http://schemas.microsoft.com/office/drawing/2014/main" id="{00000000-0008-0000-0400-000005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15718" name="Group Box 6" hidden="1">
              <a:extLst>
                <a:ext uri="{63B3BB69-23CF-44E3-9099-C40C66FF867C}">
                  <a14:compatExt spid="_x0000_s115718"/>
                </a:ext>
                <a:ext uri="{FF2B5EF4-FFF2-40B4-BE49-F238E27FC236}">
                  <a16:creationId xmlns:a16="http://schemas.microsoft.com/office/drawing/2014/main" id="{00000000-0008-0000-0400-000006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9</xdr:row>
          <xdr:rowOff>323850</xdr:rowOff>
        </xdr:to>
        <xdr:sp macro="" textlink="">
          <xdr:nvSpPr>
            <xdr:cNvPr id="115719" name="Group Box 7" hidden="1">
              <a:extLst>
                <a:ext uri="{63B3BB69-23CF-44E3-9099-C40C66FF867C}">
                  <a14:compatExt spid="_x0000_s115719"/>
                </a:ext>
                <a:ext uri="{FF2B5EF4-FFF2-40B4-BE49-F238E27FC236}">
                  <a16:creationId xmlns:a16="http://schemas.microsoft.com/office/drawing/2014/main" id="{00000000-0008-0000-0400-000007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9</xdr:row>
          <xdr:rowOff>323850</xdr:rowOff>
        </xdr:to>
        <xdr:sp macro="" textlink="">
          <xdr:nvSpPr>
            <xdr:cNvPr id="115720" name="Group Box 8" hidden="1">
              <a:extLst>
                <a:ext uri="{63B3BB69-23CF-44E3-9099-C40C66FF867C}">
                  <a14:compatExt spid="_x0000_s115720"/>
                </a:ext>
                <a:ext uri="{FF2B5EF4-FFF2-40B4-BE49-F238E27FC236}">
                  <a16:creationId xmlns:a16="http://schemas.microsoft.com/office/drawing/2014/main" id="{00000000-0008-0000-0400-000008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115721" name="Group Box 9" hidden="1">
              <a:extLst>
                <a:ext uri="{63B3BB69-23CF-44E3-9099-C40C66FF867C}">
                  <a14:compatExt spid="_x0000_s115721"/>
                </a:ext>
                <a:ext uri="{FF2B5EF4-FFF2-40B4-BE49-F238E27FC236}">
                  <a16:creationId xmlns:a16="http://schemas.microsoft.com/office/drawing/2014/main" id="{00000000-0008-0000-0400-000009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2" name="Group Box 10" hidden="1">
              <a:extLst>
                <a:ext uri="{63B3BB69-23CF-44E3-9099-C40C66FF867C}">
                  <a14:compatExt spid="_x0000_s115722"/>
                </a:ext>
                <a:ext uri="{FF2B5EF4-FFF2-40B4-BE49-F238E27FC236}">
                  <a16:creationId xmlns:a16="http://schemas.microsoft.com/office/drawing/2014/main" id="{00000000-0008-0000-0400-00000A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3" name="Group Box 11" hidden="1">
              <a:extLst>
                <a:ext uri="{63B3BB69-23CF-44E3-9099-C40C66FF867C}">
                  <a14:compatExt spid="_x0000_s115723"/>
                </a:ext>
                <a:ext uri="{FF2B5EF4-FFF2-40B4-BE49-F238E27FC236}">
                  <a16:creationId xmlns:a16="http://schemas.microsoft.com/office/drawing/2014/main" id="{00000000-0008-0000-0400-00000B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115724" name="Group Box 12" hidden="1">
              <a:extLst>
                <a:ext uri="{63B3BB69-23CF-44E3-9099-C40C66FF867C}">
                  <a14:compatExt spid="_x0000_s115724"/>
                </a:ext>
                <a:ext uri="{FF2B5EF4-FFF2-40B4-BE49-F238E27FC236}">
                  <a16:creationId xmlns:a16="http://schemas.microsoft.com/office/drawing/2014/main" id="{00000000-0008-0000-0400-00000C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5" name="Group Box 13" hidden="1">
              <a:extLst>
                <a:ext uri="{63B3BB69-23CF-44E3-9099-C40C66FF867C}">
                  <a14:compatExt spid="_x0000_s115725"/>
                </a:ext>
                <a:ext uri="{FF2B5EF4-FFF2-40B4-BE49-F238E27FC236}">
                  <a16:creationId xmlns:a16="http://schemas.microsoft.com/office/drawing/2014/main" id="{00000000-0008-0000-0400-00000D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15726" name="Group Box 14" hidden="1">
              <a:extLst>
                <a:ext uri="{63B3BB69-23CF-44E3-9099-C40C66FF867C}">
                  <a14:compatExt spid="_x0000_s115726"/>
                </a:ext>
                <a:ext uri="{FF2B5EF4-FFF2-40B4-BE49-F238E27FC236}">
                  <a16:creationId xmlns:a16="http://schemas.microsoft.com/office/drawing/2014/main" id="{00000000-0008-0000-0400-00000E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12700</xdr:colOff>
          <xdr:row>23</xdr:row>
          <xdr:rowOff>12700</xdr:rowOff>
        </xdr:to>
        <xdr:sp macro="" textlink="">
          <xdr:nvSpPr>
            <xdr:cNvPr id="115727" name="Group Box 15" hidden="1">
              <a:extLst>
                <a:ext uri="{63B3BB69-23CF-44E3-9099-C40C66FF867C}">
                  <a14:compatExt spid="_x0000_s115727"/>
                </a:ext>
                <a:ext uri="{FF2B5EF4-FFF2-40B4-BE49-F238E27FC236}">
                  <a16:creationId xmlns:a16="http://schemas.microsoft.com/office/drawing/2014/main" id="{00000000-0008-0000-0400-00000F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0</xdr:rowOff>
        </xdr:from>
        <xdr:to>
          <xdr:col>5</xdr:col>
          <xdr:colOff>69850</xdr:colOff>
          <xdr:row>8</xdr:row>
          <xdr:rowOff>304800</xdr:rowOff>
        </xdr:to>
        <xdr:sp macro="" textlink="">
          <xdr:nvSpPr>
            <xdr:cNvPr id="115728" name="Check Box 16" hidden="1">
              <a:extLst>
                <a:ext uri="{63B3BB69-23CF-44E3-9099-C40C66FF867C}">
                  <a14:compatExt spid="_x0000_s115728"/>
                </a:ext>
                <a:ext uri="{FF2B5EF4-FFF2-40B4-BE49-F238E27FC236}">
                  <a16:creationId xmlns:a16="http://schemas.microsoft.com/office/drawing/2014/main" id="{00000000-0008-0000-0400-00001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76200</xdr:rowOff>
        </xdr:from>
        <xdr:to>
          <xdr:col>8</xdr:col>
          <xdr:colOff>19050</xdr:colOff>
          <xdr:row>8</xdr:row>
          <xdr:rowOff>222250</xdr:rowOff>
        </xdr:to>
        <xdr:sp macro="" textlink="">
          <xdr:nvSpPr>
            <xdr:cNvPr id="115729" name="Check Box 17" hidden="1">
              <a:extLst>
                <a:ext uri="{63B3BB69-23CF-44E3-9099-C40C66FF867C}">
                  <a14:compatExt spid="_x0000_s115729"/>
                </a:ext>
                <a:ext uri="{FF2B5EF4-FFF2-40B4-BE49-F238E27FC236}">
                  <a16:creationId xmlns:a16="http://schemas.microsoft.com/office/drawing/2014/main" id="{00000000-0008-0000-0400-00001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50800</xdr:rowOff>
        </xdr:from>
        <xdr:to>
          <xdr:col>15</xdr:col>
          <xdr:colOff>107950</xdr:colOff>
          <xdr:row>8</xdr:row>
          <xdr:rowOff>279400</xdr:rowOff>
        </xdr:to>
        <xdr:sp macro="" textlink="">
          <xdr:nvSpPr>
            <xdr:cNvPr id="115730" name="Check Box 18" hidden="1">
              <a:extLst>
                <a:ext uri="{63B3BB69-23CF-44E3-9099-C40C66FF867C}">
                  <a14:compatExt spid="_x0000_s115730"/>
                </a:ext>
                <a:ext uri="{FF2B5EF4-FFF2-40B4-BE49-F238E27FC236}">
                  <a16:creationId xmlns:a16="http://schemas.microsoft.com/office/drawing/2014/main" id="{00000000-0008-0000-0400-00001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xdr:row>
          <xdr:rowOff>38100</xdr:rowOff>
        </xdr:from>
        <xdr:to>
          <xdr:col>18</xdr:col>
          <xdr:colOff>88900</xdr:colOff>
          <xdr:row>8</xdr:row>
          <xdr:rowOff>285750</xdr:rowOff>
        </xdr:to>
        <xdr:sp macro="" textlink="">
          <xdr:nvSpPr>
            <xdr:cNvPr id="115731" name="Check Box 19" hidden="1">
              <a:extLst>
                <a:ext uri="{63B3BB69-23CF-44E3-9099-C40C66FF867C}">
                  <a14:compatExt spid="_x0000_s115731"/>
                </a:ext>
                <a:ext uri="{FF2B5EF4-FFF2-40B4-BE49-F238E27FC236}">
                  <a16:creationId xmlns:a16="http://schemas.microsoft.com/office/drawing/2014/main" id="{00000000-0008-0000-0400-00001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76200</xdr:rowOff>
        </xdr:from>
        <xdr:to>
          <xdr:col>5</xdr:col>
          <xdr:colOff>114300</xdr:colOff>
          <xdr:row>9</xdr:row>
          <xdr:rowOff>323850</xdr:rowOff>
        </xdr:to>
        <xdr:sp macro="" textlink="">
          <xdr:nvSpPr>
            <xdr:cNvPr id="115732" name="Check Box 20" hidden="1">
              <a:extLst>
                <a:ext uri="{63B3BB69-23CF-44E3-9099-C40C66FF867C}">
                  <a14:compatExt spid="_x0000_s115732"/>
                </a:ext>
                <a:ext uri="{FF2B5EF4-FFF2-40B4-BE49-F238E27FC236}">
                  <a16:creationId xmlns:a16="http://schemas.microsoft.com/office/drawing/2014/main" id="{00000000-0008-0000-0400-00001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69850</xdr:rowOff>
        </xdr:from>
        <xdr:to>
          <xdr:col>15</xdr:col>
          <xdr:colOff>88900</xdr:colOff>
          <xdr:row>9</xdr:row>
          <xdr:rowOff>317500</xdr:rowOff>
        </xdr:to>
        <xdr:sp macro="" textlink="">
          <xdr:nvSpPr>
            <xdr:cNvPr id="115733" name="Check Box 21" hidden="1">
              <a:extLst>
                <a:ext uri="{63B3BB69-23CF-44E3-9099-C40C66FF867C}">
                  <a14:compatExt spid="_x0000_s115733"/>
                </a:ext>
                <a:ext uri="{FF2B5EF4-FFF2-40B4-BE49-F238E27FC236}">
                  <a16:creationId xmlns:a16="http://schemas.microsoft.com/office/drawing/2014/main" id="{00000000-0008-0000-0400-00001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57150</xdr:rowOff>
        </xdr:from>
        <xdr:to>
          <xdr:col>5</xdr:col>
          <xdr:colOff>50800</xdr:colOff>
          <xdr:row>10</xdr:row>
          <xdr:rowOff>304800</xdr:rowOff>
        </xdr:to>
        <xdr:sp macro="" textlink="">
          <xdr:nvSpPr>
            <xdr:cNvPr id="115734" name="Check Box 22" hidden="1">
              <a:extLst>
                <a:ext uri="{63B3BB69-23CF-44E3-9099-C40C66FF867C}">
                  <a14:compatExt spid="_x0000_s115734"/>
                </a:ext>
                <a:ext uri="{FF2B5EF4-FFF2-40B4-BE49-F238E27FC236}">
                  <a16:creationId xmlns:a16="http://schemas.microsoft.com/office/drawing/2014/main" id="{00000000-0008-0000-0400-00001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57150</xdr:rowOff>
        </xdr:from>
        <xdr:to>
          <xdr:col>15</xdr:col>
          <xdr:colOff>57150</xdr:colOff>
          <xdr:row>10</xdr:row>
          <xdr:rowOff>304800</xdr:rowOff>
        </xdr:to>
        <xdr:sp macro="" textlink="">
          <xdr:nvSpPr>
            <xdr:cNvPr id="115735" name="Check Box 23" hidden="1">
              <a:extLst>
                <a:ext uri="{63B3BB69-23CF-44E3-9099-C40C66FF867C}">
                  <a14:compatExt spid="_x0000_s115735"/>
                </a:ext>
                <a:ext uri="{FF2B5EF4-FFF2-40B4-BE49-F238E27FC236}">
                  <a16:creationId xmlns:a16="http://schemas.microsoft.com/office/drawing/2014/main" id="{00000000-0008-0000-0400-00001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xdr:row>
          <xdr:rowOff>76200</xdr:rowOff>
        </xdr:from>
        <xdr:to>
          <xdr:col>5</xdr:col>
          <xdr:colOff>57150</xdr:colOff>
          <xdr:row>11</xdr:row>
          <xdr:rowOff>323850</xdr:rowOff>
        </xdr:to>
        <xdr:sp macro="" textlink="">
          <xdr:nvSpPr>
            <xdr:cNvPr id="115736" name="Check Box 24" hidden="1">
              <a:extLst>
                <a:ext uri="{63B3BB69-23CF-44E3-9099-C40C66FF867C}">
                  <a14:compatExt spid="_x0000_s115736"/>
                </a:ext>
                <a:ext uri="{FF2B5EF4-FFF2-40B4-BE49-F238E27FC236}">
                  <a16:creationId xmlns:a16="http://schemas.microsoft.com/office/drawing/2014/main" id="{00000000-0008-0000-0400-00001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209550</xdr:rowOff>
        </xdr:from>
        <xdr:to>
          <xdr:col>4</xdr:col>
          <xdr:colOff>228600</xdr:colOff>
          <xdr:row>12</xdr:row>
          <xdr:rowOff>457200</xdr:rowOff>
        </xdr:to>
        <xdr:sp macro="" textlink="">
          <xdr:nvSpPr>
            <xdr:cNvPr id="115737" name="Check Box 25" hidden="1">
              <a:extLst>
                <a:ext uri="{63B3BB69-23CF-44E3-9099-C40C66FF867C}">
                  <a14:compatExt spid="_x0000_s115737"/>
                </a:ext>
                <a:ext uri="{FF2B5EF4-FFF2-40B4-BE49-F238E27FC236}">
                  <a16:creationId xmlns:a16="http://schemas.microsoft.com/office/drawing/2014/main" id="{00000000-0008-0000-0400-00001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12</xdr:row>
          <xdr:rowOff>247650</xdr:rowOff>
        </xdr:from>
        <xdr:to>
          <xdr:col>6</xdr:col>
          <xdr:colOff>336550</xdr:colOff>
          <xdr:row>12</xdr:row>
          <xdr:rowOff>419100</xdr:rowOff>
        </xdr:to>
        <xdr:sp macro="" textlink="">
          <xdr:nvSpPr>
            <xdr:cNvPr id="115738" name="Check Box 26" hidden="1">
              <a:extLst>
                <a:ext uri="{63B3BB69-23CF-44E3-9099-C40C66FF867C}">
                  <a14:compatExt spid="_x0000_s115738"/>
                </a:ext>
                <a:ext uri="{FF2B5EF4-FFF2-40B4-BE49-F238E27FC236}">
                  <a16:creationId xmlns:a16="http://schemas.microsoft.com/office/drawing/2014/main" id="{00000000-0008-0000-0400-00001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203200</xdr:rowOff>
        </xdr:from>
        <xdr:to>
          <xdr:col>8</xdr:col>
          <xdr:colOff>266700</xdr:colOff>
          <xdr:row>12</xdr:row>
          <xdr:rowOff>469900</xdr:rowOff>
        </xdr:to>
        <xdr:sp macro="" textlink="">
          <xdr:nvSpPr>
            <xdr:cNvPr id="115739" name="Check Box 27" hidden="1">
              <a:extLst>
                <a:ext uri="{63B3BB69-23CF-44E3-9099-C40C66FF867C}">
                  <a14:compatExt spid="_x0000_s115739"/>
                </a:ext>
                <a:ext uri="{FF2B5EF4-FFF2-40B4-BE49-F238E27FC236}">
                  <a16:creationId xmlns:a16="http://schemas.microsoft.com/office/drawing/2014/main" id="{00000000-0008-0000-0400-00001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203200</xdr:rowOff>
        </xdr:from>
        <xdr:to>
          <xdr:col>15</xdr:col>
          <xdr:colOff>69850</xdr:colOff>
          <xdr:row>12</xdr:row>
          <xdr:rowOff>438150</xdr:rowOff>
        </xdr:to>
        <xdr:sp macro="" textlink="">
          <xdr:nvSpPr>
            <xdr:cNvPr id="115740" name="Check Box 28" hidden="1">
              <a:extLst>
                <a:ext uri="{63B3BB69-23CF-44E3-9099-C40C66FF867C}">
                  <a14:compatExt spid="_x0000_s115740"/>
                </a:ext>
                <a:ext uri="{FF2B5EF4-FFF2-40B4-BE49-F238E27FC236}">
                  <a16:creationId xmlns:a16="http://schemas.microsoft.com/office/drawing/2014/main" id="{00000000-0008-0000-0400-00001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209550</xdr:rowOff>
        </xdr:from>
        <xdr:to>
          <xdr:col>18</xdr:col>
          <xdr:colOff>247650</xdr:colOff>
          <xdr:row>12</xdr:row>
          <xdr:rowOff>457200</xdr:rowOff>
        </xdr:to>
        <xdr:sp macro="" textlink="">
          <xdr:nvSpPr>
            <xdr:cNvPr id="115741" name="Check Box 29" hidden="1">
              <a:extLst>
                <a:ext uri="{63B3BB69-23CF-44E3-9099-C40C66FF867C}">
                  <a14:compatExt spid="_x0000_s115741"/>
                </a:ext>
                <a:ext uri="{FF2B5EF4-FFF2-40B4-BE49-F238E27FC236}">
                  <a16:creationId xmlns:a16="http://schemas.microsoft.com/office/drawing/2014/main" id="{00000000-0008-0000-0400-00001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24000" y="4664075"/>
              <a:ext cx="1857375" cy="266700"/>
              <a:chOff x="1657353" y="4762512"/>
              <a:chExt cx="1924051" cy="266700"/>
            </a:xfrm>
          </xdr:grpSpPr>
          <xdr:sp macro="" textlink="">
            <xdr:nvSpPr>
              <xdr:cNvPr id="115742" name="Check Box 30" hidden="1">
                <a:extLst>
                  <a:ext uri="{63B3BB69-23CF-44E3-9099-C40C66FF867C}">
                    <a14:compatExt spid="_x0000_s115742"/>
                  </a:ext>
                  <a:ext uri="{FF2B5EF4-FFF2-40B4-BE49-F238E27FC236}">
                    <a16:creationId xmlns:a16="http://schemas.microsoft.com/office/drawing/2014/main" id="{00000000-0008-0000-0400-00001EC40100}"/>
                  </a:ext>
                </a:extLst>
              </xdr:cNvPr>
              <xdr:cNvSpPr/>
            </xdr:nvSpPr>
            <xdr:spPr bwMode="auto">
              <a:xfrm>
                <a:off x="1657353" y="479107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3" name="Check Box 31" hidden="1">
                <a:extLst>
                  <a:ext uri="{63B3BB69-23CF-44E3-9099-C40C66FF867C}">
                    <a14:compatExt spid="_x0000_s115743"/>
                  </a:ext>
                  <a:ext uri="{FF2B5EF4-FFF2-40B4-BE49-F238E27FC236}">
                    <a16:creationId xmlns:a16="http://schemas.microsoft.com/office/drawing/2014/main" id="{00000000-0008-0000-0400-00001FC401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4" name="Check Box 32" hidden="1">
                <a:extLst>
                  <a:ext uri="{63B3BB69-23CF-44E3-9099-C40C66FF867C}">
                    <a14:compatExt spid="_x0000_s115744"/>
                  </a:ext>
                  <a:ext uri="{FF2B5EF4-FFF2-40B4-BE49-F238E27FC236}">
                    <a16:creationId xmlns:a16="http://schemas.microsoft.com/office/drawing/2014/main" id="{00000000-0008-0000-0400-000020C40100}"/>
                  </a:ext>
                </a:extLst>
              </xdr:cNvPr>
              <xdr:cNvSpPr/>
            </xdr:nvSpPr>
            <xdr:spPr bwMode="auto">
              <a:xfrm>
                <a:off x="2743200" y="4762512"/>
                <a:ext cx="238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5" name="Check Box 33" hidden="1">
                <a:extLst>
                  <a:ext uri="{63B3BB69-23CF-44E3-9099-C40C66FF867C}">
                    <a14:compatExt spid="_x0000_s115745"/>
                  </a:ext>
                  <a:ext uri="{FF2B5EF4-FFF2-40B4-BE49-F238E27FC236}">
                    <a16:creationId xmlns:a16="http://schemas.microsoft.com/office/drawing/2014/main" id="{00000000-0008-0000-0400-000021C40100}"/>
                  </a:ext>
                </a:extLst>
              </xdr:cNvPr>
              <xdr:cNvSpPr/>
            </xdr:nvSpPr>
            <xdr:spPr bwMode="auto">
              <a:xfrm>
                <a:off x="3333756" y="4772025"/>
                <a:ext cx="2476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016375" y="4676775"/>
              <a:ext cx="1851025" cy="247650"/>
              <a:chOff x="4276702" y="4762512"/>
              <a:chExt cx="2000257" cy="247650"/>
            </a:xfrm>
          </xdr:grpSpPr>
          <xdr:sp macro="" textlink="">
            <xdr:nvSpPr>
              <xdr:cNvPr id="115746" name="Check Box 34" hidden="1">
                <a:extLst>
                  <a:ext uri="{63B3BB69-23CF-44E3-9099-C40C66FF867C}">
                    <a14:compatExt spid="_x0000_s115746"/>
                  </a:ext>
                  <a:ext uri="{FF2B5EF4-FFF2-40B4-BE49-F238E27FC236}">
                    <a16:creationId xmlns:a16="http://schemas.microsoft.com/office/drawing/2014/main" id="{00000000-0008-0000-0400-000022C40100}"/>
                  </a:ext>
                </a:extLst>
              </xdr:cNvPr>
              <xdr:cNvSpPr/>
            </xdr:nvSpPr>
            <xdr:spPr bwMode="auto">
              <a:xfrm>
                <a:off x="4276702" y="4772025"/>
                <a:ext cx="27622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7" name="Check Box 35" hidden="1">
                <a:extLst>
                  <a:ext uri="{63B3BB69-23CF-44E3-9099-C40C66FF867C}">
                    <a14:compatExt spid="_x0000_s115747"/>
                  </a:ext>
                  <a:ext uri="{FF2B5EF4-FFF2-40B4-BE49-F238E27FC236}">
                    <a16:creationId xmlns:a16="http://schemas.microsoft.com/office/drawing/2014/main" id="{00000000-0008-0000-0400-000023C40100}"/>
                  </a:ext>
                </a:extLst>
              </xdr:cNvPr>
              <xdr:cNvSpPr/>
            </xdr:nvSpPr>
            <xdr:spPr bwMode="auto">
              <a:xfrm>
                <a:off x="4848225" y="4800599"/>
                <a:ext cx="247651"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8" name="Check Box 36" hidden="1">
                <a:extLst>
                  <a:ext uri="{63B3BB69-23CF-44E3-9099-C40C66FF867C}">
                    <a14:compatExt spid="_x0000_s115748"/>
                  </a:ext>
                  <a:ext uri="{FF2B5EF4-FFF2-40B4-BE49-F238E27FC236}">
                    <a16:creationId xmlns:a16="http://schemas.microsoft.com/office/drawing/2014/main" id="{00000000-0008-0000-0400-000024C40100}"/>
                  </a:ext>
                </a:extLst>
              </xdr:cNvPr>
              <xdr:cNvSpPr/>
            </xdr:nvSpPr>
            <xdr:spPr bwMode="auto">
              <a:xfrm>
                <a:off x="5410199" y="476251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9" name="Check Box 37" hidden="1">
                <a:extLst>
                  <a:ext uri="{63B3BB69-23CF-44E3-9099-C40C66FF867C}">
                    <a14:compatExt spid="_x0000_s115749"/>
                  </a:ext>
                  <a:ext uri="{FF2B5EF4-FFF2-40B4-BE49-F238E27FC236}">
                    <a16:creationId xmlns:a16="http://schemas.microsoft.com/office/drawing/2014/main" id="{00000000-0008-0000-0400-000025C40100}"/>
                  </a:ext>
                </a:extLst>
              </xdr:cNvPr>
              <xdr:cNvSpPr/>
            </xdr:nvSpPr>
            <xdr:spPr bwMode="auto">
              <a:xfrm>
                <a:off x="6000735" y="4791075"/>
                <a:ext cx="27622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31750</xdr:rowOff>
        </xdr:from>
        <xdr:to>
          <xdr:col>5</xdr:col>
          <xdr:colOff>19050</xdr:colOff>
          <xdr:row>15</xdr:row>
          <xdr:rowOff>279400</xdr:rowOff>
        </xdr:to>
        <xdr:sp macro="" textlink="">
          <xdr:nvSpPr>
            <xdr:cNvPr id="115750" name="Check Box 38" hidden="1">
              <a:extLst>
                <a:ext uri="{63B3BB69-23CF-44E3-9099-C40C66FF867C}">
                  <a14:compatExt spid="_x0000_s115750"/>
                </a:ext>
                <a:ext uri="{FF2B5EF4-FFF2-40B4-BE49-F238E27FC236}">
                  <a16:creationId xmlns:a16="http://schemas.microsoft.com/office/drawing/2014/main" id="{00000000-0008-0000-0400-00002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76200</xdr:rowOff>
        </xdr:from>
        <xdr:to>
          <xdr:col>8</xdr:col>
          <xdr:colOff>266700</xdr:colOff>
          <xdr:row>15</xdr:row>
          <xdr:rowOff>247650</xdr:rowOff>
        </xdr:to>
        <xdr:sp macro="" textlink="">
          <xdr:nvSpPr>
            <xdr:cNvPr id="115751" name="Check Box 39" hidden="1">
              <a:extLst>
                <a:ext uri="{63B3BB69-23CF-44E3-9099-C40C66FF867C}">
                  <a14:compatExt spid="_x0000_s115751"/>
                </a:ext>
                <a:ext uri="{FF2B5EF4-FFF2-40B4-BE49-F238E27FC236}">
                  <a16:creationId xmlns:a16="http://schemas.microsoft.com/office/drawing/2014/main" id="{00000000-0008-0000-0400-00002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19050</xdr:colOff>
          <xdr:row>15</xdr:row>
          <xdr:rowOff>279400</xdr:rowOff>
        </xdr:to>
        <xdr:sp macro="" textlink="">
          <xdr:nvSpPr>
            <xdr:cNvPr id="115752" name="Check Box 40" hidden="1">
              <a:extLst>
                <a:ext uri="{63B3BB69-23CF-44E3-9099-C40C66FF867C}">
                  <a14:compatExt spid="_x0000_s115752"/>
                </a:ext>
                <a:ext uri="{FF2B5EF4-FFF2-40B4-BE49-F238E27FC236}">
                  <a16:creationId xmlns:a16="http://schemas.microsoft.com/office/drawing/2014/main" id="{00000000-0008-0000-0400-00002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15</xdr:row>
          <xdr:rowOff>38100</xdr:rowOff>
        </xdr:from>
        <xdr:to>
          <xdr:col>19</xdr:col>
          <xdr:colOff>12700</xdr:colOff>
          <xdr:row>15</xdr:row>
          <xdr:rowOff>285750</xdr:rowOff>
        </xdr:to>
        <xdr:sp macro="" textlink="">
          <xdr:nvSpPr>
            <xdr:cNvPr id="115753" name="Check Box 41" hidden="1">
              <a:extLst>
                <a:ext uri="{63B3BB69-23CF-44E3-9099-C40C66FF867C}">
                  <a14:compatExt spid="_x0000_s115753"/>
                </a:ext>
                <a:ext uri="{FF2B5EF4-FFF2-40B4-BE49-F238E27FC236}">
                  <a16:creationId xmlns:a16="http://schemas.microsoft.com/office/drawing/2014/main" id="{00000000-0008-0000-0400-00002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57150</xdr:colOff>
          <xdr:row>24</xdr:row>
          <xdr:rowOff>285750</xdr:rowOff>
        </xdr:to>
        <xdr:sp macro="" textlink="">
          <xdr:nvSpPr>
            <xdr:cNvPr id="115754" name="Check Box 42" hidden="1">
              <a:extLst>
                <a:ext uri="{63B3BB69-23CF-44E3-9099-C40C66FF867C}">
                  <a14:compatExt spid="_x0000_s115754"/>
                </a:ext>
                <a:ext uri="{FF2B5EF4-FFF2-40B4-BE49-F238E27FC236}">
                  <a16:creationId xmlns:a16="http://schemas.microsoft.com/office/drawing/2014/main" id="{00000000-0008-0000-0400-00002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38100</xdr:rowOff>
        </xdr:from>
        <xdr:to>
          <xdr:col>9</xdr:col>
          <xdr:colOff>69850</xdr:colOff>
          <xdr:row>24</xdr:row>
          <xdr:rowOff>285750</xdr:rowOff>
        </xdr:to>
        <xdr:sp macro="" textlink="">
          <xdr:nvSpPr>
            <xdr:cNvPr id="115755" name="Check Box 43" hidden="1">
              <a:extLst>
                <a:ext uri="{63B3BB69-23CF-44E3-9099-C40C66FF867C}">
                  <a14:compatExt spid="_x0000_s115755"/>
                </a:ext>
                <a:ext uri="{FF2B5EF4-FFF2-40B4-BE49-F238E27FC236}">
                  <a16:creationId xmlns:a16="http://schemas.microsoft.com/office/drawing/2014/main" id="{00000000-0008-0000-0400-00002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24</xdr:row>
          <xdr:rowOff>38100</xdr:rowOff>
        </xdr:from>
        <xdr:to>
          <xdr:col>15</xdr:col>
          <xdr:colOff>57150</xdr:colOff>
          <xdr:row>24</xdr:row>
          <xdr:rowOff>285750</xdr:rowOff>
        </xdr:to>
        <xdr:sp macro="" textlink="">
          <xdr:nvSpPr>
            <xdr:cNvPr id="115756" name="Check Box 44" hidden="1">
              <a:extLst>
                <a:ext uri="{63B3BB69-23CF-44E3-9099-C40C66FF867C}">
                  <a14:compatExt spid="_x0000_s115756"/>
                </a:ext>
                <a:ext uri="{FF2B5EF4-FFF2-40B4-BE49-F238E27FC236}">
                  <a16:creationId xmlns:a16="http://schemas.microsoft.com/office/drawing/2014/main" id="{00000000-0008-0000-0400-00002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19</xdr:col>
          <xdr:colOff>31750</xdr:colOff>
          <xdr:row>24</xdr:row>
          <xdr:rowOff>298450</xdr:rowOff>
        </xdr:to>
        <xdr:sp macro="" textlink="">
          <xdr:nvSpPr>
            <xdr:cNvPr id="115757" name="Check Box 45" hidden="1">
              <a:extLst>
                <a:ext uri="{63B3BB69-23CF-44E3-9099-C40C66FF867C}">
                  <a14:compatExt spid="_x0000_s115757"/>
                </a:ext>
                <a:ext uri="{FF2B5EF4-FFF2-40B4-BE49-F238E27FC236}">
                  <a16:creationId xmlns:a16="http://schemas.microsoft.com/office/drawing/2014/main" id="{00000000-0008-0000-0400-00002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95250</xdr:rowOff>
        </xdr:from>
        <xdr:to>
          <xdr:col>15</xdr:col>
          <xdr:colOff>0</xdr:colOff>
          <xdr:row>17</xdr:row>
          <xdr:rowOff>298450</xdr:rowOff>
        </xdr:to>
        <xdr:sp macro="" textlink="">
          <xdr:nvSpPr>
            <xdr:cNvPr id="115758" name="Check Box 46" hidden="1">
              <a:extLst>
                <a:ext uri="{63B3BB69-23CF-44E3-9099-C40C66FF867C}">
                  <a14:compatExt spid="_x0000_s115758"/>
                </a:ext>
                <a:ext uri="{FF2B5EF4-FFF2-40B4-BE49-F238E27FC236}">
                  <a16:creationId xmlns:a16="http://schemas.microsoft.com/office/drawing/2014/main" id="{00000000-0008-0000-0400-00002E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95250</xdr:rowOff>
        </xdr:from>
        <xdr:to>
          <xdr:col>16</xdr:col>
          <xdr:colOff>304800</xdr:colOff>
          <xdr:row>17</xdr:row>
          <xdr:rowOff>317500</xdr:rowOff>
        </xdr:to>
        <xdr:sp macro="" textlink="">
          <xdr:nvSpPr>
            <xdr:cNvPr id="115759" name="Check Box 47" hidden="1">
              <a:extLst>
                <a:ext uri="{63B3BB69-23CF-44E3-9099-C40C66FF867C}">
                  <a14:compatExt spid="_x0000_s115759"/>
                </a:ext>
                <a:ext uri="{FF2B5EF4-FFF2-40B4-BE49-F238E27FC236}">
                  <a16:creationId xmlns:a16="http://schemas.microsoft.com/office/drawing/2014/main" id="{00000000-0008-0000-0400-00002F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107950</xdr:rowOff>
        </xdr:from>
        <xdr:to>
          <xdr:col>19</xdr:col>
          <xdr:colOff>38100</xdr:colOff>
          <xdr:row>17</xdr:row>
          <xdr:rowOff>317500</xdr:rowOff>
        </xdr:to>
        <xdr:sp macro="" textlink="">
          <xdr:nvSpPr>
            <xdr:cNvPr id="115760" name="Check Box 48" hidden="1">
              <a:extLst>
                <a:ext uri="{63B3BB69-23CF-44E3-9099-C40C66FF867C}">
                  <a14:compatExt spid="_x0000_s115760"/>
                </a:ext>
                <a:ext uri="{FF2B5EF4-FFF2-40B4-BE49-F238E27FC236}">
                  <a16:creationId xmlns:a16="http://schemas.microsoft.com/office/drawing/2014/main" id="{00000000-0008-0000-0400-00003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17</xdr:row>
          <xdr:rowOff>114300</xdr:rowOff>
        </xdr:from>
        <xdr:to>
          <xdr:col>22</xdr:col>
          <xdr:colOff>38100</xdr:colOff>
          <xdr:row>17</xdr:row>
          <xdr:rowOff>304800</xdr:rowOff>
        </xdr:to>
        <xdr:sp macro="" textlink="">
          <xdr:nvSpPr>
            <xdr:cNvPr id="115761" name="Check Box 49" hidden="1">
              <a:extLst>
                <a:ext uri="{63B3BB69-23CF-44E3-9099-C40C66FF867C}">
                  <a14:compatExt spid="_x0000_s115761"/>
                </a:ext>
                <a:ext uri="{FF2B5EF4-FFF2-40B4-BE49-F238E27FC236}">
                  <a16:creationId xmlns:a16="http://schemas.microsoft.com/office/drawing/2014/main" id="{00000000-0008-0000-0400-00003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76200</xdr:rowOff>
        </xdr:from>
        <xdr:to>
          <xdr:col>15</xdr:col>
          <xdr:colOff>69850</xdr:colOff>
          <xdr:row>18</xdr:row>
          <xdr:rowOff>323850</xdr:rowOff>
        </xdr:to>
        <xdr:sp macro="" textlink="">
          <xdr:nvSpPr>
            <xdr:cNvPr id="115762" name="Check Box 50" hidden="1">
              <a:extLst>
                <a:ext uri="{63B3BB69-23CF-44E3-9099-C40C66FF867C}">
                  <a14:compatExt spid="_x0000_s115762"/>
                </a:ext>
                <a:ext uri="{FF2B5EF4-FFF2-40B4-BE49-F238E27FC236}">
                  <a16:creationId xmlns:a16="http://schemas.microsoft.com/office/drawing/2014/main" id="{00000000-0008-0000-0400-00003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107950</xdr:rowOff>
        </xdr:from>
        <xdr:to>
          <xdr:col>5</xdr:col>
          <xdr:colOff>31750</xdr:colOff>
          <xdr:row>17</xdr:row>
          <xdr:rowOff>304800</xdr:rowOff>
        </xdr:to>
        <xdr:sp macro="" textlink="">
          <xdr:nvSpPr>
            <xdr:cNvPr id="115763" name="Check Box 51" hidden="1">
              <a:extLst>
                <a:ext uri="{63B3BB69-23CF-44E3-9099-C40C66FF867C}">
                  <a14:compatExt spid="_x0000_s115763"/>
                </a:ext>
                <a:ext uri="{FF2B5EF4-FFF2-40B4-BE49-F238E27FC236}">
                  <a16:creationId xmlns:a16="http://schemas.microsoft.com/office/drawing/2014/main" id="{00000000-0008-0000-0400-00003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95250</xdr:rowOff>
        </xdr:from>
        <xdr:to>
          <xdr:col>6</xdr:col>
          <xdr:colOff>317500</xdr:colOff>
          <xdr:row>17</xdr:row>
          <xdr:rowOff>317500</xdr:rowOff>
        </xdr:to>
        <xdr:sp macro="" textlink="">
          <xdr:nvSpPr>
            <xdr:cNvPr id="115764" name="Check Box 52" hidden="1">
              <a:extLst>
                <a:ext uri="{63B3BB69-23CF-44E3-9099-C40C66FF867C}">
                  <a14:compatExt spid="_x0000_s115764"/>
                </a:ext>
                <a:ext uri="{FF2B5EF4-FFF2-40B4-BE49-F238E27FC236}">
                  <a16:creationId xmlns:a16="http://schemas.microsoft.com/office/drawing/2014/main" id="{00000000-0008-0000-0400-00003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107950</xdr:rowOff>
        </xdr:from>
        <xdr:to>
          <xdr:col>9</xdr:col>
          <xdr:colOff>50800</xdr:colOff>
          <xdr:row>17</xdr:row>
          <xdr:rowOff>317500</xdr:rowOff>
        </xdr:to>
        <xdr:sp macro="" textlink="">
          <xdr:nvSpPr>
            <xdr:cNvPr id="115765" name="Check Box 53" hidden="1">
              <a:extLst>
                <a:ext uri="{63B3BB69-23CF-44E3-9099-C40C66FF867C}">
                  <a14:compatExt spid="_x0000_s115765"/>
                </a:ext>
                <a:ext uri="{FF2B5EF4-FFF2-40B4-BE49-F238E27FC236}">
                  <a16:creationId xmlns:a16="http://schemas.microsoft.com/office/drawing/2014/main" id="{00000000-0008-0000-0400-00003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114300</xdr:rowOff>
        </xdr:from>
        <xdr:to>
          <xdr:col>12</xdr:col>
          <xdr:colOff>38100</xdr:colOff>
          <xdr:row>17</xdr:row>
          <xdr:rowOff>317500</xdr:rowOff>
        </xdr:to>
        <xdr:sp macro="" textlink="">
          <xdr:nvSpPr>
            <xdr:cNvPr id="115766" name="Check Box 54" hidden="1">
              <a:extLst>
                <a:ext uri="{63B3BB69-23CF-44E3-9099-C40C66FF867C}">
                  <a14:compatExt spid="_x0000_s115766"/>
                </a:ext>
                <a:ext uri="{FF2B5EF4-FFF2-40B4-BE49-F238E27FC236}">
                  <a16:creationId xmlns:a16="http://schemas.microsoft.com/office/drawing/2014/main" id="{00000000-0008-0000-0400-00003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95250</xdr:rowOff>
        </xdr:from>
        <xdr:to>
          <xdr:col>5</xdr:col>
          <xdr:colOff>76200</xdr:colOff>
          <xdr:row>18</xdr:row>
          <xdr:rowOff>355600</xdr:rowOff>
        </xdr:to>
        <xdr:sp macro="" textlink="">
          <xdr:nvSpPr>
            <xdr:cNvPr id="115767" name="Check Box 55" hidden="1">
              <a:extLst>
                <a:ext uri="{63B3BB69-23CF-44E3-9099-C40C66FF867C}">
                  <a14:compatExt spid="_x0000_s115767"/>
                </a:ext>
                <a:ext uri="{FF2B5EF4-FFF2-40B4-BE49-F238E27FC236}">
                  <a16:creationId xmlns:a16="http://schemas.microsoft.com/office/drawing/2014/main" id="{00000000-0008-0000-0400-00003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50800</xdr:rowOff>
        </xdr:to>
        <xdr:sp macro="" textlink="">
          <xdr:nvSpPr>
            <xdr:cNvPr id="115768" name="Group Box 56" hidden="1">
              <a:extLst>
                <a:ext uri="{63B3BB69-23CF-44E3-9099-C40C66FF867C}">
                  <a14:compatExt spid="_x0000_s115768"/>
                </a:ext>
                <a:ext uri="{FF2B5EF4-FFF2-40B4-BE49-F238E27FC236}">
                  <a16:creationId xmlns:a16="http://schemas.microsoft.com/office/drawing/2014/main" id="{00000000-0008-0000-0400-000038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190500</xdr:rowOff>
        </xdr:from>
        <xdr:to>
          <xdr:col>17</xdr:col>
          <xdr:colOff>69850</xdr:colOff>
          <xdr:row>12</xdr:row>
          <xdr:rowOff>431800</xdr:rowOff>
        </xdr:to>
        <xdr:sp macro="" textlink="">
          <xdr:nvSpPr>
            <xdr:cNvPr id="115769" name="Check Box 57" hidden="1">
              <a:extLst>
                <a:ext uri="{63B3BB69-23CF-44E3-9099-C40C66FF867C}">
                  <a14:compatExt spid="_x0000_s115769"/>
                </a:ext>
                <a:ext uri="{FF2B5EF4-FFF2-40B4-BE49-F238E27FC236}">
                  <a16:creationId xmlns:a16="http://schemas.microsoft.com/office/drawing/2014/main" id="{00000000-0008-0000-0400-00003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266700</xdr:rowOff>
        </xdr:from>
        <xdr:to>
          <xdr:col>5</xdr:col>
          <xdr:colOff>0</xdr:colOff>
          <xdr:row>7</xdr:row>
          <xdr:rowOff>228600</xdr:rowOff>
        </xdr:to>
        <xdr:sp macro="" textlink="">
          <xdr:nvSpPr>
            <xdr:cNvPr id="115770" name="Check Box 58" hidden="1">
              <a:extLst>
                <a:ext uri="{63B3BB69-23CF-44E3-9099-C40C66FF867C}">
                  <a14:compatExt spid="_x0000_s115770"/>
                </a:ext>
                <a:ext uri="{FF2B5EF4-FFF2-40B4-BE49-F238E27FC236}">
                  <a16:creationId xmlns:a16="http://schemas.microsoft.com/office/drawing/2014/main" id="{00000000-0008-0000-0400-00003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69850</xdr:rowOff>
        </xdr:from>
        <xdr:to>
          <xdr:col>15</xdr:col>
          <xdr:colOff>31750</xdr:colOff>
          <xdr:row>6</xdr:row>
          <xdr:rowOff>260350</xdr:rowOff>
        </xdr:to>
        <xdr:sp macro="" textlink="">
          <xdr:nvSpPr>
            <xdr:cNvPr id="115771" name="Check Box 59" hidden="1">
              <a:extLst>
                <a:ext uri="{63B3BB69-23CF-44E3-9099-C40C66FF867C}">
                  <a14:compatExt spid="_x0000_s115771"/>
                </a:ext>
                <a:ext uri="{FF2B5EF4-FFF2-40B4-BE49-F238E27FC236}">
                  <a16:creationId xmlns:a16="http://schemas.microsoft.com/office/drawing/2014/main" id="{00000000-0008-0000-0400-00003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31750</xdr:rowOff>
        </xdr:from>
        <xdr:to>
          <xdr:col>15</xdr:col>
          <xdr:colOff>50800</xdr:colOff>
          <xdr:row>7</xdr:row>
          <xdr:rowOff>241300</xdr:rowOff>
        </xdr:to>
        <xdr:sp macro="" textlink="">
          <xdr:nvSpPr>
            <xdr:cNvPr id="115772" name="Check Box 60" hidden="1">
              <a:extLst>
                <a:ext uri="{63B3BB69-23CF-44E3-9099-C40C66FF867C}">
                  <a14:compatExt spid="_x0000_s115772"/>
                </a:ext>
                <a:ext uri="{FF2B5EF4-FFF2-40B4-BE49-F238E27FC236}">
                  <a16:creationId xmlns:a16="http://schemas.microsoft.com/office/drawing/2014/main" id="{00000000-0008-0000-0400-00003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38100</xdr:rowOff>
        </xdr:from>
        <xdr:to>
          <xdr:col>5</xdr:col>
          <xdr:colOff>88900</xdr:colOff>
          <xdr:row>7</xdr:row>
          <xdr:rowOff>12700</xdr:rowOff>
        </xdr:to>
        <xdr:sp macro="" textlink="">
          <xdr:nvSpPr>
            <xdr:cNvPr id="115773" name="Check Box 61" hidden="1">
              <a:extLst>
                <a:ext uri="{63B3BB69-23CF-44E3-9099-C40C66FF867C}">
                  <a14:compatExt spid="_x0000_s115773"/>
                </a:ext>
                <a:ext uri="{FF2B5EF4-FFF2-40B4-BE49-F238E27FC236}">
                  <a16:creationId xmlns:a16="http://schemas.microsoft.com/office/drawing/2014/main" id="{00000000-0008-0000-0400-00003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104469" y="559593"/>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8</xdr:row>
          <xdr:rowOff>12700</xdr:rowOff>
        </xdr:from>
        <xdr:to>
          <xdr:col>1</xdr:col>
          <xdr:colOff>279400</xdr:colOff>
          <xdr:row>8</xdr:row>
          <xdr:rowOff>152400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6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31750</xdr:rowOff>
        </xdr:from>
        <xdr:to>
          <xdr:col>1</xdr:col>
          <xdr:colOff>266700</xdr:colOff>
          <xdr:row>10</xdr:row>
          <xdr:rowOff>165100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6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31750</xdr:rowOff>
        </xdr:from>
        <xdr:to>
          <xdr:col>1</xdr:col>
          <xdr:colOff>266700</xdr:colOff>
          <xdr:row>13</xdr:row>
          <xdr:rowOff>165100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6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31750</xdr:rowOff>
        </xdr:from>
        <xdr:to>
          <xdr:col>1</xdr:col>
          <xdr:colOff>266700</xdr:colOff>
          <xdr:row>16</xdr:row>
          <xdr:rowOff>165100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6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31750</xdr:rowOff>
        </xdr:from>
        <xdr:to>
          <xdr:col>1</xdr:col>
          <xdr:colOff>266700</xdr:colOff>
          <xdr:row>19</xdr:row>
          <xdr:rowOff>165100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6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38100</xdr:rowOff>
        </xdr:from>
        <xdr:to>
          <xdr:col>1</xdr:col>
          <xdr:colOff>279400</xdr:colOff>
          <xdr:row>23</xdr:row>
          <xdr:rowOff>38100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6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38100</xdr:rowOff>
        </xdr:from>
        <xdr:to>
          <xdr:col>1</xdr:col>
          <xdr:colOff>266700</xdr:colOff>
          <xdr:row>28</xdr:row>
          <xdr:rowOff>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6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38100</xdr:rowOff>
        </xdr:from>
        <xdr:to>
          <xdr:col>1</xdr:col>
          <xdr:colOff>266700</xdr:colOff>
          <xdr:row>30</xdr:row>
          <xdr:rowOff>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06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38100</xdr:rowOff>
        </xdr:from>
        <xdr:to>
          <xdr:col>1</xdr:col>
          <xdr:colOff>266700</xdr:colOff>
          <xdr:row>33</xdr:row>
          <xdr:rowOff>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6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1</xdr:col>
          <xdr:colOff>266700</xdr:colOff>
          <xdr:row>38</xdr:row>
          <xdr:rowOff>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06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292100</xdr:colOff>
      <xdr:row>3</xdr:row>
      <xdr:rowOff>31748</xdr:rowOff>
    </xdr:from>
    <xdr:to>
      <xdr:col>20</xdr:col>
      <xdr:colOff>482600</xdr:colOff>
      <xdr:row>14</xdr:row>
      <xdr:rowOff>9524</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8207375" y="669923"/>
          <a:ext cx="2076450" cy="1568451"/>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54</xdr:row>
          <xdr:rowOff>38100</xdr:rowOff>
        </xdr:from>
        <xdr:to>
          <xdr:col>1</xdr:col>
          <xdr:colOff>266700</xdr:colOff>
          <xdr:row>55</xdr:row>
          <xdr:rowOff>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06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51</xdr:row>
          <xdr:rowOff>19050</xdr:rowOff>
        </xdr:from>
        <xdr:to>
          <xdr:col>2</xdr:col>
          <xdr:colOff>12700</xdr:colOff>
          <xdr:row>52</xdr:row>
          <xdr:rowOff>12700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06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47</xdr:row>
          <xdr:rowOff>69850</xdr:rowOff>
        </xdr:from>
        <xdr:to>
          <xdr:col>2</xdr:col>
          <xdr:colOff>38100</xdr:colOff>
          <xdr:row>49</xdr:row>
          <xdr:rowOff>50800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06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25</xdr:col>
      <xdr:colOff>114299</xdr:colOff>
      <xdr:row>2</xdr:row>
      <xdr:rowOff>104775</xdr:rowOff>
    </xdr:from>
    <xdr:to>
      <xdr:col>34</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8772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23</xdr:row>
          <xdr:rowOff>381000</xdr:rowOff>
        </xdr:from>
        <xdr:to>
          <xdr:col>8</xdr:col>
          <xdr:colOff>355600</xdr:colOff>
          <xdr:row>24</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47</xdr:row>
          <xdr:rowOff>317500</xdr:rowOff>
        </xdr:from>
        <xdr:to>
          <xdr:col>4</xdr:col>
          <xdr:colOff>209550</xdr:colOff>
          <xdr:row>49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48</xdr:row>
          <xdr:rowOff>0</xdr:rowOff>
        </xdr:from>
        <xdr:to>
          <xdr:col>11</xdr:col>
          <xdr:colOff>12700</xdr:colOff>
          <xdr:row>49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247650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419850" y="774700"/>
          <a:ext cx="3795395"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419850" y="774700"/>
          <a:ext cx="3795395" cy="4857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10.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10.xml"/><Relationship Id="rId16" Type="http://schemas.openxmlformats.org/officeDocument/2006/relationships/ctrlProp" Target="../ctrlProps/ctrlProp123.xml"/><Relationship Id="rId1" Type="http://schemas.openxmlformats.org/officeDocument/2006/relationships/printerSettings" Target="../printerSettings/printerSettings10.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19" Type="http://schemas.openxmlformats.org/officeDocument/2006/relationships/comments" Target="../comments8.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omments" Target="../comments9.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28.xml"/><Relationship Id="rId5" Type="http://schemas.openxmlformats.org/officeDocument/2006/relationships/ctrlProp" Target="../ctrlProps/ctrlProp127.xml"/><Relationship Id="rId4" Type="http://schemas.openxmlformats.org/officeDocument/2006/relationships/ctrlProp" Target="../ctrlProps/ctrlProp12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3" Type="http://schemas.openxmlformats.org/officeDocument/2006/relationships/vmlDrawing" Target="../drawings/vmlDrawing12.vml"/><Relationship Id="rId7" Type="http://schemas.openxmlformats.org/officeDocument/2006/relationships/ctrlProp" Target="../ctrlProps/ctrlProp132.xml"/><Relationship Id="rId12" Type="http://schemas.openxmlformats.org/officeDocument/2006/relationships/ctrlProp" Target="../ctrlProps/ctrlProp13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0" Type="http://schemas.openxmlformats.org/officeDocument/2006/relationships/ctrlProp" Target="../ctrlProps/ctrlProp135.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vmlDrawing" Target="../drawings/vmlDrawing13.vml"/><Relationship Id="rId7" Type="http://schemas.openxmlformats.org/officeDocument/2006/relationships/ctrlProp" Target="../ctrlProps/ctrlProp14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41.xml"/><Relationship Id="rId5" Type="http://schemas.openxmlformats.org/officeDocument/2006/relationships/ctrlProp" Target="../ctrlProps/ctrlProp140.xml"/><Relationship Id="rId4" Type="http://schemas.openxmlformats.org/officeDocument/2006/relationships/ctrlProp" Target="../ctrlProps/ctrlProp139.xml"/><Relationship Id="rId9"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53.xml"/><Relationship Id="rId18" Type="http://schemas.openxmlformats.org/officeDocument/2006/relationships/ctrlProp" Target="../ctrlProps/ctrlProp158.xml"/><Relationship Id="rId26" Type="http://schemas.openxmlformats.org/officeDocument/2006/relationships/ctrlProp" Target="../ctrlProps/ctrlProp166.xml"/><Relationship Id="rId39" Type="http://schemas.openxmlformats.org/officeDocument/2006/relationships/ctrlProp" Target="../ctrlProps/ctrlProp179.xml"/><Relationship Id="rId21" Type="http://schemas.openxmlformats.org/officeDocument/2006/relationships/ctrlProp" Target="../ctrlProps/ctrlProp161.xml"/><Relationship Id="rId34" Type="http://schemas.openxmlformats.org/officeDocument/2006/relationships/ctrlProp" Target="../ctrlProps/ctrlProp174.xml"/><Relationship Id="rId7" Type="http://schemas.openxmlformats.org/officeDocument/2006/relationships/ctrlProp" Target="../ctrlProps/ctrlProp147.xml"/><Relationship Id="rId2" Type="http://schemas.openxmlformats.org/officeDocument/2006/relationships/drawing" Target="../drawings/drawing14.xml"/><Relationship Id="rId16" Type="http://schemas.openxmlformats.org/officeDocument/2006/relationships/ctrlProp" Target="../ctrlProps/ctrlProp156.xml"/><Relationship Id="rId20" Type="http://schemas.openxmlformats.org/officeDocument/2006/relationships/ctrlProp" Target="../ctrlProps/ctrlProp160.xml"/><Relationship Id="rId29" Type="http://schemas.openxmlformats.org/officeDocument/2006/relationships/ctrlProp" Target="../ctrlProps/ctrlProp169.xml"/><Relationship Id="rId41" Type="http://schemas.openxmlformats.org/officeDocument/2006/relationships/comments" Target="../comments12.xml"/><Relationship Id="rId1" Type="http://schemas.openxmlformats.org/officeDocument/2006/relationships/printerSettings" Target="../printerSettings/printerSettings14.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32" Type="http://schemas.openxmlformats.org/officeDocument/2006/relationships/ctrlProp" Target="../ctrlProps/ctrlProp172.xml"/><Relationship Id="rId37" Type="http://schemas.openxmlformats.org/officeDocument/2006/relationships/ctrlProp" Target="../ctrlProps/ctrlProp177.xml"/><Relationship Id="rId40" Type="http://schemas.openxmlformats.org/officeDocument/2006/relationships/ctrlProp" Target="../ctrlProps/ctrlProp180.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10" Type="http://schemas.openxmlformats.org/officeDocument/2006/relationships/ctrlProp" Target="../ctrlProps/ctrlProp150.xml"/><Relationship Id="rId19" Type="http://schemas.openxmlformats.org/officeDocument/2006/relationships/ctrlProp" Target="../ctrlProps/ctrlProp159.xml"/><Relationship Id="rId31" Type="http://schemas.openxmlformats.org/officeDocument/2006/relationships/ctrlProp" Target="../ctrlProps/ctrlProp171.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 Id="rId27" Type="http://schemas.openxmlformats.org/officeDocument/2006/relationships/ctrlProp" Target="../ctrlProps/ctrlProp167.xml"/><Relationship Id="rId30" Type="http://schemas.openxmlformats.org/officeDocument/2006/relationships/ctrlProp" Target="../ctrlProps/ctrlProp170.xml"/><Relationship Id="rId35" Type="http://schemas.openxmlformats.org/officeDocument/2006/relationships/ctrlProp" Target="../ctrlProps/ctrlProp175.xml"/><Relationship Id="rId8" Type="http://schemas.openxmlformats.org/officeDocument/2006/relationships/ctrlProp" Target="../ctrlProps/ctrlProp148.xml"/><Relationship Id="rId3" Type="http://schemas.openxmlformats.org/officeDocument/2006/relationships/vmlDrawing" Target="../drawings/vmlDrawing14.v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33" Type="http://schemas.openxmlformats.org/officeDocument/2006/relationships/ctrlProp" Target="../ctrlProps/ctrlProp173.xml"/><Relationship Id="rId38" Type="http://schemas.openxmlformats.org/officeDocument/2006/relationships/ctrlProp" Target="../ctrlProps/ctrlProp17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4.xml"/><Relationship Id="rId16"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4.x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55" Type="http://schemas.openxmlformats.org/officeDocument/2006/relationships/ctrlProp" Target="../ctrlProps/ctrlProp83.xml"/><Relationship Id="rId63" Type="http://schemas.openxmlformats.org/officeDocument/2006/relationships/ctrlProp" Target="../ctrlProps/ctrlProp91.xml"/><Relationship Id="rId7"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44.xml"/><Relationship Id="rId29" Type="http://schemas.openxmlformats.org/officeDocument/2006/relationships/ctrlProp" Target="../ctrlProps/ctrlProp57.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8" Type="http://schemas.openxmlformats.org/officeDocument/2006/relationships/ctrlProp" Target="../ctrlProps/ctrlProp86.xml"/><Relationship Id="rId5" Type="http://schemas.openxmlformats.org/officeDocument/2006/relationships/ctrlProp" Target="../ctrlProps/ctrlProp33.xml"/><Relationship Id="rId61" Type="http://schemas.openxmlformats.org/officeDocument/2006/relationships/ctrlProp" Target="../ctrlProps/ctrlProp89.xml"/><Relationship Id="rId19" Type="http://schemas.openxmlformats.org/officeDocument/2006/relationships/ctrlProp" Target="../ctrlProps/ctrlProp4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64" Type="http://schemas.openxmlformats.org/officeDocument/2006/relationships/ctrlProp" Target="../ctrlProps/ctrlProp92.xml"/><Relationship Id="rId8" Type="http://schemas.openxmlformats.org/officeDocument/2006/relationships/ctrlProp" Target="../ctrlProps/ctrlProp36.xml"/><Relationship Id="rId51" Type="http://schemas.openxmlformats.org/officeDocument/2006/relationships/ctrlProp" Target="../ctrlProps/ctrlProp79.xml"/><Relationship Id="rId3" Type="http://schemas.openxmlformats.org/officeDocument/2006/relationships/vmlDrawing" Target="../drawings/vmlDrawing5.v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59" Type="http://schemas.openxmlformats.org/officeDocument/2006/relationships/ctrlProp" Target="../ctrlProps/ctrlProp87.xml"/><Relationship Id="rId20" Type="http://schemas.openxmlformats.org/officeDocument/2006/relationships/ctrlProp" Target="../ctrlProps/ctrlProp48.xml"/><Relationship Id="rId41" Type="http://schemas.openxmlformats.org/officeDocument/2006/relationships/ctrlProp" Target="../ctrlProps/ctrlProp69.xml"/><Relationship Id="rId54" Type="http://schemas.openxmlformats.org/officeDocument/2006/relationships/ctrlProp" Target="../ctrlProps/ctrlProp82.xml"/><Relationship Id="rId62"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10" Type="http://schemas.openxmlformats.org/officeDocument/2006/relationships/ctrlProp" Target="../ctrlProps/ctrlProp38.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60" Type="http://schemas.openxmlformats.org/officeDocument/2006/relationships/ctrlProp" Target="../ctrlProps/ctrlProp88.xml"/><Relationship Id="rId65" Type="http://schemas.openxmlformats.org/officeDocument/2006/relationships/comments" Target="../comments3.xml"/><Relationship Id="rId4" Type="http://schemas.openxmlformats.org/officeDocument/2006/relationships/ctrlProp" Target="../ctrlProps/ctrlProp32.xml"/><Relationship Id="rId9" Type="http://schemas.openxmlformats.org/officeDocument/2006/relationships/ctrlProp" Target="../ctrlProps/ctrlProp37.xml"/><Relationship Id="rId13" Type="http://schemas.openxmlformats.org/officeDocument/2006/relationships/ctrlProp" Target="../ctrlProps/ctrlProp41.xml"/><Relationship Id="rId18" Type="http://schemas.openxmlformats.org/officeDocument/2006/relationships/ctrlProp" Target="../ctrlProps/ctrlProp46.xml"/><Relationship Id="rId3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omments" Target="../comments5.xml"/><Relationship Id="rId2" Type="http://schemas.openxmlformats.org/officeDocument/2006/relationships/drawing" Target="../drawings/drawing7.xml"/><Relationship Id="rId16" Type="http://schemas.openxmlformats.org/officeDocument/2006/relationships/ctrlProp" Target="../ctrlProps/ctrlProp105.xml"/><Relationship Id="rId1" Type="http://schemas.openxmlformats.org/officeDocument/2006/relationships/printerSettings" Target="../printerSettings/printerSettings7.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5" Type="http://schemas.openxmlformats.org/officeDocument/2006/relationships/ctrlProp" Target="../ctrlProps/ctrlProp104.xml"/><Relationship Id="rId10" Type="http://schemas.openxmlformats.org/officeDocument/2006/relationships/ctrlProp" Target="../ctrlProps/ctrlProp99.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8.xml"/><Relationship Id="rId5" Type="http://schemas.openxmlformats.org/officeDocument/2006/relationships/ctrlProp" Target="../ctrlProps/ctrlProp107.xml"/><Relationship Id="rId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110.xml"/><Relationship Id="rId4" Type="http://schemas.openxmlformats.org/officeDocument/2006/relationships/ctrlProp" Target="../ctrlProps/ctrlProp1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8DD5"/>
    <pageSetUpPr fitToPage="1"/>
  </sheetPr>
  <dimension ref="A1:AAA51"/>
  <sheetViews>
    <sheetView showGridLines="0" tabSelected="1" zoomScaleNormal="100" zoomScaleSheetLayoutView="100" workbookViewId="0">
      <selection activeCell="T4" sqref="T4"/>
    </sheetView>
  </sheetViews>
  <sheetFormatPr defaultColWidth="9" defaultRowHeight="13"/>
  <cols>
    <col min="1" max="1" width="1.36328125" style="448" customWidth="1"/>
    <col min="2" max="2" width="3.6328125" style="13" customWidth="1"/>
    <col min="3" max="4" width="3.6328125" style="448" customWidth="1"/>
    <col min="5" max="5" width="4.08984375" style="448" customWidth="1"/>
    <col min="6" max="7" width="3.6328125" style="448" customWidth="1"/>
    <col min="8" max="8" width="4.26953125" style="448" customWidth="1"/>
    <col min="9" max="9" width="4.08984375" style="298" customWidth="1"/>
    <col min="10" max="10" width="6.08984375" style="298" customWidth="1"/>
    <col min="11" max="11" width="4.26953125" style="298" customWidth="1"/>
    <col min="12" max="12" width="4.36328125" style="298" customWidth="1"/>
    <col min="13" max="13" width="2.6328125" style="298" customWidth="1"/>
    <col min="14" max="14" width="2.36328125" style="298" customWidth="1"/>
    <col min="15" max="15" width="3.08984375" style="298" customWidth="1"/>
    <col min="16" max="17" width="3.6328125" style="298" customWidth="1"/>
    <col min="18" max="18" width="6.08984375" style="298" customWidth="1"/>
    <col min="19" max="25" width="3.6328125" style="298" customWidth="1"/>
    <col min="26" max="26" width="24.08984375" style="19" customWidth="1"/>
    <col min="27" max="27" width="37.453125" style="19" customWidth="1"/>
    <col min="28" max="29" width="9.6328125" style="266" hidden="1" customWidth="1"/>
    <col min="30" max="30" width="12" style="266" hidden="1" customWidth="1"/>
    <col min="31" max="32" width="9" style="448" customWidth="1"/>
    <col min="33" max="81" width="9" style="448"/>
    <col min="82" max="85" width="9" style="448" customWidth="1"/>
    <col min="86" max="16384" width="9" style="448"/>
  </cols>
  <sheetData>
    <row r="1" spans="2:33">
      <c r="V1" s="299"/>
      <c r="Y1" s="439" t="s">
        <v>190</v>
      </c>
    </row>
    <row r="2" spans="2:33">
      <c r="Q2" s="795" t="str">
        <f>IF(申１!Q11="","",申１!Q11)</f>
        <v/>
      </c>
      <c r="R2" s="796"/>
      <c r="S2" s="796"/>
      <c r="T2" s="796"/>
      <c r="U2" s="796"/>
      <c r="V2" s="796"/>
      <c r="W2" s="796"/>
      <c r="X2" s="796"/>
      <c r="Y2" s="796"/>
    </row>
    <row r="3" spans="2:33" ht="23.25" customHeight="1">
      <c r="B3" s="14" t="s">
        <v>146</v>
      </c>
    </row>
    <row r="4" spans="2:33" s="452" customFormat="1" ht="23.25" customHeight="1">
      <c r="B4" s="15"/>
      <c r="G4" s="442"/>
      <c r="H4" s="797"/>
      <c r="I4" s="798"/>
      <c r="J4" s="798"/>
      <c r="K4" s="300"/>
      <c r="L4" s="300"/>
      <c r="M4" s="300"/>
      <c r="N4" s="300"/>
      <c r="O4" s="300"/>
      <c r="P4" s="300"/>
      <c r="Q4" s="300"/>
      <c r="R4" s="799" t="s">
        <v>1</v>
      </c>
      <c r="S4" s="800"/>
      <c r="T4" s="301"/>
      <c r="U4" s="300" t="s">
        <v>2</v>
      </c>
      <c r="V4" s="301"/>
      <c r="W4" s="300" t="s">
        <v>3</v>
      </c>
      <c r="X4" s="301"/>
      <c r="Y4" s="300" t="s">
        <v>4</v>
      </c>
      <c r="Z4" s="21"/>
      <c r="AA4" s="21"/>
      <c r="AB4" s="268"/>
      <c r="AC4" s="268"/>
      <c r="AD4" s="268"/>
    </row>
    <row r="5" spans="2:33" ht="23.25" customHeight="1">
      <c r="B5" s="14" t="s">
        <v>480</v>
      </c>
    </row>
    <row r="6" spans="2:33" ht="23.25" customHeight="1">
      <c r="B6" s="801" t="s">
        <v>0</v>
      </c>
      <c r="C6" s="801"/>
      <c r="D6" s="801"/>
      <c r="E6" s="791"/>
      <c r="F6" s="793"/>
      <c r="G6" s="793"/>
      <c r="H6" s="793"/>
      <c r="I6" s="793"/>
      <c r="AB6" s="269"/>
      <c r="AC6" s="269"/>
      <c r="AD6" s="269"/>
      <c r="AE6" s="258"/>
      <c r="AF6" s="443"/>
      <c r="AG6" s="443"/>
    </row>
    <row r="7" spans="2:33" ht="37.5" customHeight="1">
      <c r="B7" s="446"/>
      <c r="C7" s="446"/>
      <c r="D7" s="446"/>
      <c r="E7" s="447"/>
      <c r="K7" s="802" t="s">
        <v>35</v>
      </c>
      <c r="L7" s="803"/>
      <c r="M7" s="803"/>
      <c r="N7" s="803"/>
      <c r="O7" s="803"/>
      <c r="P7" s="803"/>
      <c r="Q7" s="804"/>
      <c r="R7" s="804"/>
      <c r="S7" s="804"/>
      <c r="T7" s="804"/>
      <c r="U7" s="804"/>
      <c r="V7" s="804"/>
      <c r="W7" s="804"/>
      <c r="X7" s="804"/>
      <c r="Y7" s="804"/>
      <c r="AA7" s="21"/>
      <c r="AB7" s="269"/>
      <c r="AC7" s="269"/>
      <c r="AD7" s="269"/>
      <c r="AE7" s="443"/>
      <c r="AF7" s="443"/>
      <c r="AG7" s="443"/>
    </row>
    <row r="8" spans="2:33" s="443" customFormat="1" ht="23.25" customHeight="1">
      <c r="B8" s="14"/>
      <c r="I8" s="445"/>
      <c r="J8" s="445"/>
      <c r="K8" s="800" t="s">
        <v>5</v>
      </c>
      <c r="L8" s="800"/>
      <c r="M8" s="800"/>
      <c r="N8" s="800"/>
      <c r="O8" s="800"/>
      <c r="P8" s="800"/>
      <c r="Q8" s="445" t="s">
        <v>7</v>
      </c>
      <c r="R8" s="805"/>
      <c r="S8" s="805"/>
      <c r="T8" s="805"/>
      <c r="U8" s="805"/>
      <c r="V8" s="805"/>
      <c r="W8" s="445"/>
      <c r="X8" s="445"/>
      <c r="Y8" s="445"/>
      <c r="Z8" s="20"/>
      <c r="AA8" s="22"/>
      <c r="AB8" s="292"/>
      <c r="AC8" s="292"/>
      <c r="AD8" s="292"/>
      <c r="AE8" s="453"/>
      <c r="AF8" s="453"/>
      <c r="AG8" s="453"/>
    </row>
    <row r="9" spans="2:33" s="443" customFormat="1" ht="23.25" customHeight="1">
      <c r="B9" s="14"/>
      <c r="C9" s="79"/>
      <c r="I9" s="445"/>
      <c r="J9" s="445"/>
      <c r="K9" s="806" t="s">
        <v>475</v>
      </c>
      <c r="L9" s="806"/>
      <c r="M9" s="806"/>
      <c r="N9" s="806"/>
      <c r="O9" s="450"/>
      <c r="P9" s="449"/>
      <c r="Q9" s="804"/>
      <c r="R9" s="804"/>
      <c r="S9" s="804"/>
      <c r="T9" s="804"/>
      <c r="U9" s="804"/>
      <c r="V9" s="804"/>
      <c r="W9" s="804"/>
      <c r="X9" s="804"/>
      <c r="Y9" s="804"/>
      <c r="Z9" s="20"/>
      <c r="AA9" s="22"/>
      <c r="AB9" s="292"/>
      <c r="AC9" s="292"/>
      <c r="AD9" s="292"/>
      <c r="AE9" s="453"/>
      <c r="AF9" s="453"/>
      <c r="AG9" s="453"/>
    </row>
    <row r="10" spans="2:33" s="443" customFormat="1" ht="23.25" customHeight="1">
      <c r="B10" s="14"/>
      <c r="I10" s="445"/>
      <c r="J10" s="445"/>
      <c r="K10" s="806"/>
      <c r="L10" s="806"/>
      <c r="M10" s="806"/>
      <c r="N10" s="806"/>
      <c r="O10" s="450"/>
      <c r="P10" s="449"/>
      <c r="Q10" s="804"/>
      <c r="R10" s="804"/>
      <c r="S10" s="804"/>
      <c r="T10" s="804"/>
      <c r="U10" s="804"/>
      <c r="V10" s="804"/>
      <c r="W10" s="804"/>
      <c r="X10" s="804"/>
      <c r="Y10" s="804"/>
      <c r="Z10" s="20"/>
      <c r="AA10" s="20"/>
      <c r="AB10" s="269"/>
      <c r="AC10" s="269"/>
      <c r="AD10" s="269"/>
    </row>
    <row r="11" spans="2:33" s="443" customFormat="1" ht="36" customHeight="1">
      <c r="B11" s="14"/>
      <c r="I11" s="445"/>
      <c r="J11" s="445"/>
      <c r="K11" s="800" t="s">
        <v>6</v>
      </c>
      <c r="L11" s="800"/>
      <c r="M11" s="800"/>
      <c r="N11" s="800"/>
      <c r="O11" s="800"/>
      <c r="P11" s="800"/>
      <c r="Q11" s="807"/>
      <c r="R11" s="807"/>
      <c r="S11" s="807"/>
      <c r="T11" s="807"/>
      <c r="U11" s="807"/>
      <c r="V11" s="807"/>
      <c r="W11" s="807"/>
      <c r="X11" s="807"/>
      <c r="Y11" s="807"/>
      <c r="Z11" s="20"/>
      <c r="AA11" s="20"/>
      <c r="AB11" s="269"/>
      <c r="AC11" s="269"/>
      <c r="AD11" s="269"/>
    </row>
    <row r="12" spans="2:33" s="443" customFormat="1" ht="23.25" customHeight="1">
      <c r="B12" s="14"/>
      <c r="I12" s="445"/>
      <c r="J12" s="445"/>
      <c r="K12" s="787" t="s">
        <v>36</v>
      </c>
      <c r="L12" s="787"/>
      <c r="M12" s="787"/>
      <c r="N12" s="787"/>
      <c r="O12" s="787"/>
      <c r="P12" s="787"/>
      <c r="Q12" s="805"/>
      <c r="R12" s="805"/>
      <c r="S12" s="805"/>
      <c r="T12" s="805"/>
      <c r="U12" s="805"/>
      <c r="V12" s="805"/>
      <c r="W12" s="805"/>
      <c r="X12" s="805"/>
      <c r="Y12" s="805"/>
      <c r="Z12" s="20"/>
      <c r="AA12" s="20"/>
      <c r="AB12" s="269"/>
      <c r="AC12" s="269"/>
      <c r="AD12" s="269"/>
    </row>
    <row r="13" spans="2:33" s="443" customFormat="1" ht="23.25" customHeight="1">
      <c r="B13" s="14"/>
      <c r="I13" s="445"/>
      <c r="J13" s="445"/>
      <c r="K13" s="787" t="s">
        <v>141</v>
      </c>
      <c r="L13" s="787"/>
      <c r="M13" s="787"/>
      <c r="N13" s="787"/>
      <c r="O13" s="787"/>
      <c r="P13" s="787"/>
      <c r="Q13" s="788"/>
      <c r="R13" s="788"/>
      <c r="S13" s="788"/>
      <c r="T13" s="788"/>
      <c r="U13" s="788"/>
      <c r="V13" s="788"/>
      <c r="W13" s="788"/>
      <c r="X13" s="788"/>
      <c r="Y13" s="788"/>
      <c r="Z13" s="20"/>
      <c r="AA13" s="20"/>
      <c r="AB13" s="269"/>
      <c r="AC13" s="269"/>
      <c r="AD13" s="269"/>
    </row>
    <row r="14" spans="2:33" s="443" customFormat="1" ht="23.25" customHeight="1">
      <c r="B14" s="14"/>
      <c r="I14" s="445"/>
      <c r="J14" s="578"/>
      <c r="K14" s="579"/>
      <c r="L14" s="579"/>
      <c r="M14" s="579"/>
      <c r="N14" s="579"/>
      <c r="O14" s="579"/>
      <c r="P14" s="579"/>
      <c r="Q14" s="580"/>
      <c r="R14" s="580"/>
      <c r="S14" s="580"/>
      <c r="T14" s="580"/>
      <c r="U14" s="580"/>
      <c r="V14" s="580"/>
      <c r="W14" s="580"/>
      <c r="X14" s="580"/>
      <c r="Y14" s="580"/>
      <c r="Z14" s="20"/>
      <c r="AA14" s="20"/>
      <c r="AB14" s="269"/>
      <c r="AC14" s="269"/>
      <c r="AD14" s="269"/>
    </row>
    <row r="15" spans="2:33" s="443" customFormat="1" ht="23.25" customHeight="1">
      <c r="B15" s="14"/>
      <c r="I15" s="445"/>
      <c r="J15" s="578"/>
      <c r="K15" s="578"/>
      <c r="L15" s="578"/>
      <c r="M15" s="578"/>
      <c r="N15" s="578"/>
      <c r="O15" s="578"/>
      <c r="P15" s="578"/>
      <c r="Q15" s="578"/>
      <c r="R15" s="578"/>
      <c r="S15" s="578"/>
      <c r="T15" s="578"/>
      <c r="U15" s="578"/>
      <c r="V15" s="578"/>
      <c r="W15" s="578"/>
      <c r="X15" s="578"/>
      <c r="Y15" s="578"/>
      <c r="Z15" s="20"/>
      <c r="AA15" s="20"/>
      <c r="AB15" s="269"/>
      <c r="AC15" s="269"/>
      <c r="AD15" s="269"/>
    </row>
    <row r="16" spans="2:33" s="443" customFormat="1" ht="23.25" customHeight="1">
      <c r="B16" s="789" t="s">
        <v>148</v>
      </c>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20"/>
      <c r="AA16" s="20"/>
      <c r="AB16" s="269"/>
      <c r="AC16" s="269"/>
      <c r="AD16" s="269"/>
    </row>
    <row r="17" spans="2:30" ht="23.25" customHeight="1">
      <c r="C17" s="791" t="s">
        <v>476</v>
      </c>
      <c r="D17" s="791"/>
      <c r="E17" s="791"/>
      <c r="F17" s="791"/>
      <c r="G17" s="791"/>
      <c r="H17" s="791"/>
      <c r="I17" s="791"/>
      <c r="J17" s="791"/>
      <c r="K17" s="791"/>
      <c r="L17" s="791"/>
      <c r="M17" s="791"/>
      <c r="N17" s="791"/>
      <c r="O17" s="791"/>
      <c r="P17" s="791"/>
      <c r="Q17" s="791"/>
      <c r="R17" s="791"/>
      <c r="S17" s="791"/>
      <c r="T17" s="791"/>
      <c r="U17" s="791"/>
      <c r="V17" s="791"/>
      <c r="W17" s="791"/>
      <c r="X17" s="791"/>
    </row>
    <row r="18" spans="2:30" ht="23.25" customHeight="1">
      <c r="C18" s="791" t="s">
        <v>477</v>
      </c>
      <c r="D18" s="791"/>
      <c r="E18" s="791"/>
      <c r="F18" s="791"/>
      <c r="G18" s="791"/>
      <c r="H18" s="791"/>
      <c r="I18" s="791"/>
      <c r="J18" s="791"/>
      <c r="K18" s="791"/>
      <c r="L18" s="791"/>
      <c r="M18" s="791"/>
      <c r="N18" s="791"/>
      <c r="O18" s="791"/>
      <c r="P18" s="791"/>
      <c r="Q18" s="791"/>
      <c r="R18" s="791"/>
      <c r="S18" s="791"/>
      <c r="T18" s="791"/>
      <c r="U18" s="791"/>
      <c r="V18" s="791"/>
    </row>
    <row r="19" spans="2:30" ht="23.25" customHeight="1"/>
    <row r="20" spans="2:30" ht="13.5" customHeight="1">
      <c r="B20" s="792" t="s">
        <v>8</v>
      </c>
      <c r="C20" s="793"/>
      <c r="D20" s="793"/>
      <c r="E20" s="793"/>
      <c r="F20" s="793"/>
      <c r="G20" s="793"/>
      <c r="H20" s="793"/>
      <c r="I20" s="793"/>
      <c r="J20" s="793"/>
      <c r="K20" s="793"/>
      <c r="L20" s="793"/>
      <c r="M20" s="793"/>
      <c r="N20" s="793"/>
      <c r="O20" s="793"/>
      <c r="P20" s="793"/>
      <c r="Q20" s="793"/>
      <c r="R20" s="793"/>
      <c r="S20" s="793"/>
      <c r="T20" s="793"/>
      <c r="U20" s="793"/>
      <c r="V20" s="793"/>
      <c r="W20" s="793"/>
      <c r="X20" s="793"/>
      <c r="Y20" s="793"/>
    </row>
    <row r="21" spans="2:30" ht="13.5" customHeight="1">
      <c r="B21" s="15"/>
    </row>
    <row r="22" spans="2:30" ht="13.5" customHeight="1">
      <c r="B22" s="418" t="s">
        <v>28</v>
      </c>
      <c r="C22" s="780" t="s">
        <v>9</v>
      </c>
      <c r="D22" s="780"/>
      <c r="E22" s="780"/>
      <c r="F22" s="780"/>
      <c r="G22" s="780"/>
      <c r="H22" s="780"/>
    </row>
    <row r="23" spans="2:30" ht="30" customHeight="1">
      <c r="C23" s="29" t="s">
        <v>140</v>
      </c>
      <c r="D23" s="781" t="str">
        <f>IF(SUM(N23,S23)=0,"",SUM(N23,S23))</f>
        <v/>
      </c>
      <c r="E23" s="782"/>
      <c r="F23" s="782"/>
      <c r="G23" s="782"/>
      <c r="H23" s="29" t="s">
        <v>138</v>
      </c>
      <c r="I23" s="304"/>
      <c r="J23" s="785" t="s">
        <v>560</v>
      </c>
      <c r="K23" s="785"/>
      <c r="L23" s="786"/>
      <c r="M23" s="786"/>
      <c r="N23" s="783"/>
      <c r="O23" s="783"/>
      <c r="P23" s="783"/>
      <c r="Q23" s="302" t="s">
        <v>145</v>
      </c>
      <c r="R23" s="303" t="s">
        <v>139</v>
      </c>
      <c r="S23" s="784">
        <f>IFERROR(VLOOKUP(AC30,入力規則!$M$2:$N$14,2,FALSE),0)</f>
        <v>0</v>
      </c>
      <c r="T23" s="784"/>
      <c r="U23" s="302" t="s">
        <v>144</v>
      </c>
      <c r="Z23" s="23"/>
      <c r="AA23" s="24"/>
      <c r="AB23" s="284"/>
      <c r="AC23" s="284"/>
    </row>
    <row r="24" spans="2:30" ht="12" customHeight="1">
      <c r="B24" s="581"/>
      <c r="C24" s="582"/>
      <c r="D24" s="583"/>
      <c r="E24" s="584"/>
      <c r="F24" s="584"/>
      <c r="G24" s="584"/>
      <c r="H24" s="582"/>
      <c r="I24" s="585"/>
      <c r="J24" s="586"/>
      <c r="K24" s="586"/>
      <c r="L24" s="587"/>
      <c r="M24" s="587"/>
      <c r="N24" s="567"/>
      <c r="O24" s="567"/>
      <c r="P24" s="567"/>
      <c r="Q24" s="588"/>
      <c r="R24" s="589"/>
      <c r="S24" s="567"/>
      <c r="T24" s="567"/>
      <c r="U24" s="588"/>
      <c r="V24" s="590"/>
      <c r="W24" s="590"/>
      <c r="X24" s="590"/>
      <c r="Y24" s="590"/>
      <c r="Z24" s="23"/>
      <c r="AA24" s="24"/>
      <c r="AB24" s="284"/>
      <c r="AC24" s="284"/>
    </row>
    <row r="25" spans="2:30" ht="20.25" customHeight="1">
      <c r="B25" s="581"/>
      <c r="C25" s="581"/>
      <c r="D25" s="591" t="s">
        <v>420</v>
      </c>
      <c r="E25" s="592"/>
      <c r="F25" s="593"/>
      <c r="G25" s="593"/>
      <c r="H25" s="593"/>
      <c r="I25" s="594"/>
      <c r="J25" s="585"/>
      <c r="K25" s="595"/>
      <c r="L25" s="595"/>
      <c r="M25" s="596"/>
      <c r="N25" s="596"/>
      <c r="O25" s="597"/>
      <c r="P25" s="597"/>
      <c r="Q25" s="597"/>
      <c r="R25" s="598"/>
      <c r="S25" s="599"/>
      <c r="T25" s="567"/>
      <c r="U25" s="567"/>
      <c r="V25" s="588"/>
      <c r="W25" s="590"/>
      <c r="X25" s="590"/>
      <c r="Y25" s="590"/>
      <c r="Z25" s="23"/>
      <c r="AA25" s="282"/>
      <c r="AB25" s="284"/>
      <c r="AC25" s="284"/>
    </row>
    <row r="26" spans="2:30" s="443" customFormat="1" ht="20.25" customHeight="1">
      <c r="B26" s="14"/>
      <c r="C26" s="14"/>
      <c r="D26" s="14"/>
      <c r="E26" s="604"/>
      <c r="F26" s="335" t="s">
        <v>419</v>
      </c>
      <c r="G26" s="280"/>
      <c r="H26" s="280"/>
      <c r="I26" s="603"/>
      <c r="J26" s="309" t="s">
        <v>421</v>
      </c>
      <c r="K26" s="300"/>
      <c r="L26" s="300"/>
      <c r="M26" s="794"/>
      <c r="N26" s="794"/>
      <c r="O26" s="600" t="s">
        <v>422</v>
      </c>
      <c r="P26" s="601"/>
      <c r="Q26" s="601"/>
      <c r="R26" s="602"/>
      <c r="S26" s="578"/>
      <c r="T26" s="601"/>
      <c r="U26" s="601"/>
      <c r="V26" s="602"/>
      <c r="W26" s="578"/>
      <c r="X26" s="578"/>
      <c r="Y26" s="578"/>
      <c r="Z26" s="281"/>
      <c r="AA26" s="283"/>
      <c r="AB26" s="268" t="b">
        <v>0</v>
      </c>
      <c r="AC26" s="268" t="b">
        <v>0</v>
      </c>
      <c r="AD26" s="269" t="b">
        <v>0</v>
      </c>
    </row>
    <row r="27" spans="2:30" ht="9" customHeight="1">
      <c r="C27" s="13"/>
      <c r="D27" s="566"/>
      <c r="E27" s="566"/>
      <c r="F27" s="566"/>
      <c r="G27" s="566"/>
      <c r="H27" s="566"/>
      <c r="K27" s="768"/>
      <c r="L27" s="768"/>
      <c r="Z27" s="23"/>
      <c r="AA27" s="273"/>
      <c r="AB27" s="284"/>
      <c r="AC27" s="284"/>
    </row>
    <row r="28" spans="2:30" ht="14.25" customHeight="1">
      <c r="C28" s="13"/>
      <c r="D28" s="29" t="s">
        <v>147</v>
      </c>
      <c r="E28" s="29"/>
      <c r="F28" s="29"/>
      <c r="G28" s="29"/>
      <c r="H28" s="29"/>
      <c r="I28" s="306"/>
      <c r="J28" s="305"/>
      <c r="K28" s="605"/>
      <c r="L28" s="306" t="s">
        <v>136</v>
      </c>
      <c r="M28" s="605"/>
      <c r="N28" s="306" t="s">
        <v>137</v>
      </c>
      <c r="O28" s="306"/>
      <c r="P28" s="306" t="s">
        <v>478</v>
      </c>
      <c r="Q28" s="512"/>
      <c r="R28" s="306"/>
      <c r="S28" s="306"/>
      <c r="T28" s="306"/>
      <c r="U28" s="306"/>
      <c r="V28" s="306"/>
      <c r="Z28" s="23"/>
      <c r="AA28" s="282"/>
      <c r="AB28" s="284" t="b">
        <v>0</v>
      </c>
      <c r="AC28" s="284" t="b">
        <v>0</v>
      </c>
    </row>
    <row r="29" spans="2:30" ht="5.15" customHeight="1">
      <c r="C29" s="13"/>
      <c r="O29" s="299"/>
      <c r="P29" s="299"/>
      <c r="Z29" s="23"/>
      <c r="AA29" s="282"/>
      <c r="AB29" s="284"/>
      <c r="AC29" s="284"/>
    </row>
    <row r="30" spans="2:30" ht="15" customHeight="1">
      <c r="C30" s="13"/>
      <c r="Z30" s="23"/>
      <c r="AA30" s="273"/>
      <c r="AB30" s="285" t="s">
        <v>423</v>
      </c>
      <c r="AC30" s="285" t="str">
        <f>IF(AND(AB31=TRUE,AB32=TRUE,AB33=TRUE,AB34=TRUE),7,IF(AND(AB31=TRUE,AB32=TRUE,AB33=TRUE),5,IF(AND(AB31=TRUE,AB32=TRUE,AB34=TRUE),6,IF(AND(AB32=TRUE,AB33=TRUE,AB34=TRUE),10,IF(AND(AB31=TRUE,AB33=TRUE,AB34=TRUE),13,IF(AND(AB31=TRUE,AB32=TRUE),2,IF(AND(AB31=TRUE,AB33=TRUE),3,IF(AND(AB31=TRUE,AB34=TRUE),4,IF(AND(AB32=TRUE,AB34=TRUE),8,IF(AND(AB32=TRUE,AB33=TRUE),9,IF(AND(AB33=TRUE,AB34=TRUE),12,IF(OR(AB31=TRUE,AB32=TRUE),1,IF(OR(AB33=TRUE,AB34=TRUE),11,"")))))))))))))</f>
        <v/>
      </c>
    </row>
    <row r="31" spans="2:30" ht="14.25" customHeight="1">
      <c r="C31" s="13"/>
      <c r="E31" s="606"/>
      <c r="F31" s="195" t="s">
        <v>142</v>
      </c>
      <c r="Z31" s="23"/>
      <c r="AA31" s="282"/>
      <c r="AB31" s="284" t="b">
        <v>0</v>
      </c>
      <c r="AC31" s="284"/>
    </row>
    <row r="32" spans="2:30" ht="14.25" customHeight="1">
      <c r="C32" s="13"/>
      <c r="E32" s="606"/>
      <c r="F32" s="195" t="s">
        <v>363</v>
      </c>
      <c r="L32" s="307"/>
      <c r="Z32" s="23"/>
      <c r="AA32" s="282"/>
      <c r="AB32" s="284" t="b">
        <v>0</v>
      </c>
      <c r="AC32" s="284"/>
    </row>
    <row r="33" spans="2:703" ht="14.25" customHeight="1">
      <c r="C33" s="13"/>
      <c r="E33" s="606"/>
      <c r="F33" s="195" t="s">
        <v>411</v>
      </c>
      <c r="L33" s="307"/>
      <c r="P33" s="444"/>
      <c r="Q33" s="308"/>
      <c r="Z33" s="23"/>
      <c r="AA33" s="282"/>
      <c r="AB33" s="284" t="b">
        <v>0</v>
      </c>
      <c r="AC33" s="284"/>
    </row>
    <row r="34" spans="2:703" ht="14.25" customHeight="1">
      <c r="C34" s="13"/>
      <c r="D34" s="16"/>
      <c r="E34" s="17"/>
      <c r="F34" s="195" t="s">
        <v>412</v>
      </c>
      <c r="L34" s="444"/>
      <c r="Z34" s="23"/>
      <c r="AA34" s="282"/>
      <c r="AB34" s="284" t="b">
        <v>0</v>
      </c>
      <c r="AC34" s="284"/>
      <c r="AAA34" s="448" t="b">
        <v>0</v>
      </c>
    </row>
    <row r="35" spans="2:703" ht="36" customHeight="1">
      <c r="B35" s="419" t="s">
        <v>29</v>
      </c>
      <c r="C35" s="769" t="s">
        <v>10</v>
      </c>
      <c r="D35" s="769"/>
      <c r="E35" s="769"/>
      <c r="F35" s="769"/>
      <c r="G35" s="770"/>
      <c r="H35" s="770"/>
      <c r="AB35" s="266" t="b">
        <v>0</v>
      </c>
      <c r="AE35" s="453"/>
    </row>
    <row r="36" spans="2:703" ht="23.25" customHeight="1">
      <c r="C36" s="771" t="s">
        <v>11</v>
      </c>
      <c r="D36" s="771"/>
      <c r="E36" s="771"/>
      <c r="F36" s="771"/>
      <c r="G36" s="772"/>
      <c r="H36" s="772"/>
      <c r="I36" s="773"/>
      <c r="J36" s="774"/>
      <c r="K36" s="774"/>
      <c r="L36" s="774"/>
      <c r="M36" s="774"/>
      <c r="N36" s="774"/>
      <c r="O36" s="774"/>
      <c r="P36" s="774"/>
      <c r="Q36" s="774"/>
      <c r="R36" s="774"/>
      <c r="S36" s="774"/>
      <c r="T36" s="774"/>
      <c r="U36" s="774"/>
      <c r="V36" s="774"/>
      <c r="W36" s="774"/>
      <c r="X36" s="774"/>
      <c r="Y36" s="775"/>
    </row>
    <row r="37" spans="2:703" ht="23.25" customHeight="1">
      <c r="C37" s="771" t="s">
        <v>12</v>
      </c>
      <c r="D37" s="771"/>
      <c r="E37" s="771"/>
      <c r="F37" s="771"/>
      <c r="G37" s="772"/>
      <c r="H37" s="772"/>
      <c r="I37" s="736" t="str">
        <f>IF(SUM(Q37,V37)=0,"",SUM(Q37,V37))</f>
        <v/>
      </c>
      <c r="J37" s="776"/>
      <c r="K37" s="776"/>
      <c r="L37" s="451" t="s">
        <v>13</v>
      </c>
      <c r="M37" s="777" t="s">
        <v>14</v>
      </c>
      <c r="N37" s="777"/>
      <c r="O37" s="777"/>
      <c r="P37" s="777"/>
      <c r="Q37" s="778"/>
      <c r="R37" s="778"/>
      <c r="S37" s="451" t="s">
        <v>13</v>
      </c>
      <c r="T37" s="777" t="s">
        <v>15</v>
      </c>
      <c r="U37" s="777"/>
      <c r="V37" s="778"/>
      <c r="W37" s="778"/>
      <c r="X37" s="777" t="s">
        <v>16</v>
      </c>
      <c r="Y37" s="779"/>
      <c r="Z37" s="681" t="str">
        <f>IF(I37="","",IF(I37&gt;300,"※常時雇用する従業員が３０１人以上は要件対象外です。",""))</f>
        <v/>
      </c>
    </row>
    <row r="38" spans="2:703" ht="23.25" customHeight="1">
      <c r="C38" s="727" t="s">
        <v>406</v>
      </c>
      <c r="D38" s="728"/>
      <c r="E38" s="728"/>
      <c r="F38" s="728"/>
      <c r="G38" s="728"/>
      <c r="H38" s="729"/>
      <c r="I38" s="736" t="s">
        <v>25</v>
      </c>
      <c r="J38" s="737"/>
      <c r="K38" s="738"/>
      <c r="L38" s="739"/>
      <c r="M38" s="739"/>
      <c r="N38" s="739"/>
      <c r="O38" s="739"/>
      <c r="P38" s="739"/>
      <c r="Q38" s="739"/>
      <c r="R38" s="739"/>
      <c r="S38" s="739"/>
      <c r="T38" s="739"/>
      <c r="U38" s="739"/>
      <c r="V38" s="739"/>
      <c r="W38" s="739"/>
      <c r="X38" s="739"/>
      <c r="Y38" s="740"/>
      <c r="Z38" s="25"/>
    </row>
    <row r="39" spans="2:703" ht="15.75" customHeight="1">
      <c r="C39" s="730"/>
      <c r="D39" s="731"/>
      <c r="E39" s="731"/>
      <c r="F39" s="731"/>
      <c r="G39" s="731"/>
      <c r="H39" s="732"/>
      <c r="I39" s="741" t="s">
        <v>17</v>
      </c>
      <c r="J39" s="742"/>
      <c r="K39" s="745" t="s">
        <v>22</v>
      </c>
      <c r="L39" s="746"/>
      <c r="M39" s="747"/>
      <c r="N39" s="748"/>
      <c r="O39" s="748"/>
      <c r="P39" s="748"/>
      <c r="Q39" s="748"/>
      <c r="R39" s="748"/>
      <c r="S39" s="748"/>
      <c r="T39" s="748"/>
      <c r="U39" s="748"/>
      <c r="V39" s="748"/>
      <c r="W39" s="748"/>
      <c r="X39" s="748"/>
      <c r="Y39" s="749"/>
    </row>
    <row r="40" spans="2:703" ht="32.25" customHeight="1">
      <c r="C40" s="730"/>
      <c r="D40" s="731"/>
      <c r="E40" s="731"/>
      <c r="F40" s="731"/>
      <c r="G40" s="731"/>
      <c r="H40" s="732"/>
      <c r="I40" s="743"/>
      <c r="J40" s="744"/>
      <c r="K40" s="750"/>
      <c r="L40" s="751"/>
      <c r="M40" s="751"/>
      <c r="N40" s="751"/>
      <c r="O40" s="751"/>
      <c r="P40" s="751"/>
      <c r="Q40" s="751"/>
      <c r="R40" s="751"/>
      <c r="S40" s="751"/>
      <c r="T40" s="751"/>
      <c r="U40" s="751"/>
      <c r="V40" s="751"/>
      <c r="W40" s="751"/>
      <c r="X40" s="751"/>
      <c r="Y40" s="752"/>
    </row>
    <row r="41" spans="2:703" ht="33" customHeight="1">
      <c r="C41" s="730"/>
      <c r="D41" s="731"/>
      <c r="E41" s="731"/>
      <c r="F41" s="731"/>
      <c r="G41" s="731"/>
      <c r="H41" s="732"/>
      <c r="I41" s="753" t="s">
        <v>24</v>
      </c>
      <c r="J41" s="754"/>
      <c r="K41" s="755"/>
      <c r="L41" s="756"/>
      <c r="M41" s="756"/>
      <c r="N41" s="756"/>
      <c r="O41" s="756"/>
      <c r="P41" s="756"/>
      <c r="Q41" s="757"/>
      <c r="R41" s="758" t="s">
        <v>18</v>
      </c>
      <c r="S41" s="759"/>
      <c r="T41" s="762"/>
      <c r="U41" s="762"/>
      <c r="V41" s="762"/>
      <c r="W41" s="762"/>
      <c r="X41" s="762"/>
      <c r="Y41" s="763"/>
    </row>
    <row r="42" spans="2:703" ht="33" customHeight="1">
      <c r="C42" s="733"/>
      <c r="D42" s="734"/>
      <c r="E42" s="734"/>
      <c r="F42" s="734"/>
      <c r="G42" s="734"/>
      <c r="H42" s="735"/>
      <c r="I42" s="766" t="s">
        <v>23</v>
      </c>
      <c r="J42" s="766"/>
      <c r="K42" s="767"/>
      <c r="L42" s="767"/>
      <c r="M42" s="767"/>
      <c r="N42" s="767"/>
      <c r="O42" s="767"/>
      <c r="P42" s="767"/>
      <c r="Q42" s="767"/>
      <c r="R42" s="760"/>
      <c r="S42" s="761"/>
      <c r="T42" s="764"/>
      <c r="U42" s="764"/>
      <c r="V42" s="764"/>
      <c r="W42" s="764"/>
      <c r="X42" s="764"/>
      <c r="Y42" s="765"/>
    </row>
    <row r="43" spans="2:703" ht="10.5" customHeight="1"/>
    <row r="44" spans="2:703" ht="20.25" customHeight="1">
      <c r="B44" s="15"/>
      <c r="C44" s="443"/>
      <c r="D44" s="443"/>
      <c r="E44" s="443"/>
      <c r="F44" s="443"/>
      <c r="G44" s="443"/>
      <c r="H44" s="443"/>
    </row>
    <row r="45" spans="2:703" ht="21" customHeight="1">
      <c r="C45" s="443"/>
      <c r="D45" s="443"/>
      <c r="E45" s="443"/>
      <c r="F45" s="443"/>
      <c r="G45" s="443"/>
      <c r="I45" s="445"/>
      <c r="J45" s="445"/>
      <c r="K45" s="445"/>
      <c r="L45" s="445"/>
      <c r="M45" s="445"/>
      <c r="N45" s="445"/>
      <c r="O45" s="445"/>
      <c r="P45" s="445"/>
      <c r="Q45" s="445"/>
      <c r="R45" s="445"/>
      <c r="S45" s="445"/>
      <c r="T45" s="445"/>
      <c r="U45" s="445"/>
      <c r="V45" s="445"/>
      <c r="W45" s="445"/>
      <c r="X45" s="445"/>
      <c r="Y45" s="445"/>
    </row>
    <row r="46" spans="2:703" ht="17.25" customHeight="1">
      <c r="C46" s="443"/>
      <c r="D46" s="443"/>
      <c r="E46" s="443"/>
      <c r="F46" s="443"/>
      <c r="G46" s="443"/>
      <c r="I46" s="445"/>
      <c r="J46" s="445"/>
      <c r="K46" s="445"/>
      <c r="L46" s="445"/>
      <c r="M46" s="445"/>
      <c r="N46" s="445"/>
      <c r="O46" s="445"/>
      <c r="P46" s="445"/>
      <c r="Q46" s="445"/>
      <c r="R46" s="445"/>
      <c r="S46" s="445"/>
      <c r="T46" s="445"/>
      <c r="U46" s="445"/>
      <c r="V46" s="445"/>
      <c r="W46" s="445"/>
      <c r="X46" s="445"/>
      <c r="Y46" s="445"/>
    </row>
    <row r="47" spans="2:703" ht="17.25" customHeight="1">
      <c r="C47" s="443"/>
      <c r="D47" s="443"/>
      <c r="E47" s="443"/>
      <c r="F47" s="443"/>
      <c r="G47" s="443"/>
      <c r="I47" s="445"/>
      <c r="J47" s="445"/>
      <c r="K47" s="445"/>
      <c r="L47" s="445"/>
      <c r="M47" s="445"/>
      <c r="N47" s="445"/>
      <c r="O47" s="445"/>
      <c r="P47" s="445"/>
      <c r="Q47" s="445"/>
      <c r="R47" s="445"/>
      <c r="S47" s="445"/>
      <c r="T47" s="445"/>
      <c r="U47" s="445"/>
      <c r="V47" s="445"/>
      <c r="W47" s="445"/>
      <c r="X47" s="445"/>
      <c r="Y47" s="445"/>
    </row>
    <row r="48" spans="2:703" ht="17.25" customHeight="1">
      <c r="C48" s="443"/>
      <c r="D48" s="443"/>
      <c r="E48" s="443"/>
      <c r="F48" s="443"/>
      <c r="G48" s="443"/>
      <c r="I48" s="445"/>
      <c r="J48" s="445"/>
      <c r="K48" s="445"/>
      <c r="L48" s="445"/>
      <c r="M48" s="445"/>
      <c r="N48" s="445"/>
      <c r="O48" s="445"/>
      <c r="P48" s="445"/>
      <c r="Q48" s="445"/>
      <c r="R48" s="445"/>
      <c r="S48" s="445"/>
      <c r="T48" s="445"/>
      <c r="U48" s="445"/>
      <c r="V48" s="445"/>
      <c r="W48" s="445"/>
      <c r="X48" s="445"/>
      <c r="Y48" s="445"/>
    </row>
    <row r="49" spans="1:703" ht="17.25" customHeight="1">
      <c r="K49" s="445"/>
      <c r="L49" s="445"/>
      <c r="M49" s="445"/>
      <c r="N49" s="445"/>
      <c r="O49" s="445"/>
      <c r="P49" s="445"/>
      <c r="Q49" s="445"/>
      <c r="R49" s="445"/>
      <c r="S49" s="445"/>
      <c r="T49" s="445"/>
      <c r="U49" s="445"/>
      <c r="V49" s="445"/>
      <c r="W49" s="445"/>
      <c r="X49" s="445"/>
      <c r="Y49" s="445"/>
    </row>
    <row r="50" spans="1:703" s="19" customFormat="1" ht="17.25" customHeight="1">
      <c r="A50" s="448"/>
      <c r="B50" s="13"/>
      <c r="C50" s="448"/>
      <c r="D50" s="448"/>
      <c r="E50" s="448"/>
      <c r="F50" s="448"/>
      <c r="G50" s="448"/>
      <c r="H50" s="448"/>
      <c r="I50" s="298"/>
      <c r="J50" s="298"/>
      <c r="K50" s="445"/>
      <c r="L50" s="445"/>
      <c r="M50" s="445"/>
      <c r="N50" s="445"/>
      <c r="O50" s="445"/>
      <c r="P50" s="445"/>
      <c r="Q50" s="445"/>
      <c r="R50" s="445"/>
      <c r="S50" s="445"/>
      <c r="T50" s="445"/>
      <c r="U50" s="445"/>
      <c r="V50" s="445"/>
      <c r="W50" s="445"/>
      <c r="X50" s="445"/>
      <c r="Y50" s="445"/>
      <c r="AB50" s="266"/>
      <c r="AC50" s="266"/>
      <c r="AD50" s="266"/>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8"/>
      <c r="BI50" s="448"/>
      <c r="BJ50" s="448"/>
      <c r="BK50" s="448"/>
      <c r="BL50" s="448"/>
      <c r="BM50" s="448"/>
      <c r="BN50" s="448"/>
      <c r="BO50" s="448"/>
      <c r="BP50" s="448"/>
      <c r="BQ50" s="448"/>
      <c r="BR50" s="448"/>
      <c r="BS50" s="448"/>
      <c r="BT50" s="448"/>
      <c r="BU50" s="448"/>
      <c r="BV50" s="448"/>
      <c r="BW50" s="448"/>
      <c r="BX50" s="448"/>
      <c r="BY50" s="448"/>
      <c r="BZ50" s="448"/>
      <c r="CA50" s="448"/>
      <c r="CB50" s="448"/>
      <c r="CC50" s="448"/>
      <c r="CD50" s="448"/>
      <c r="CE50" s="448"/>
      <c r="CF50" s="448"/>
      <c r="CG50" s="448"/>
      <c r="CH50" s="448"/>
      <c r="CI50" s="448"/>
      <c r="CJ50" s="448"/>
      <c r="CK50" s="448"/>
      <c r="CL50" s="448"/>
      <c r="CM50" s="448"/>
      <c r="CN50" s="448"/>
      <c r="CO50" s="448"/>
      <c r="CP50" s="448"/>
      <c r="CQ50" s="448"/>
      <c r="CR50" s="448"/>
      <c r="CS50" s="448"/>
      <c r="CT50" s="448"/>
      <c r="CU50" s="448"/>
      <c r="CV50" s="448"/>
      <c r="CW50" s="448"/>
      <c r="CX50" s="448"/>
      <c r="CY50" s="448"/>
      <c r="CZ50" s="448"/>
      <c r="DA50" s="448"/>
      <c r="DB50" s="448"/>
      <c r="DC50" s="448"/>
      <c r="DD50" s="448"/>
      <c r="DE50" s="448"/>
      <c r="DF50" s="448"/>
      <c r="DG50" s="448"/>
      <c r="DH50" s="448"/>
      <c r="DI50" s="448"/>
      <c r="DJ50" s="448"/>
      <c r="DK50" s="448"/>
      <c r="DL50" s="448"/>
      <c r="DM50" s="448"/>
      <c r="DN50" s="448"/>
      <c r="DO50" s="448"/>
      <c r="DP50" s="448"/>
      <c r="DQ50" s="448"/>
      <c r="DR50" s="448"/>
      <c r="DS50" s="448"/>
      <c r="DT50" s="448"/>
      <c r="DU50" s="448"/>
      <c r="DV50" s="448"/>
      <c r="DW50" s="448"/>
      <c r="DX50" s="448"/>
      <c r="DY50" s="448"/>
      <c r="DZ50" s="448"/>
      <c r="EA50" s="448"/>
      <c r="EB50" s="448"/>
      <c r="EC50" s="448"/>
      <c r="ED50" s="448"/>
      <c r="EE50" s="448"/>
      <c r="EF50" s="448"/>
      <c r="EG50" s="448"/>
      <c r="EH50" s="448"/>
      <c r="EI50" s="448"/>
      <c r="EJ50" s="448"/>
      <c r="EK50" s="448"/>
      <c r="EL50" s="448"/>
      <c r="EM50" s="448"/>
      <c r="EN50" s="448"/>
      <c r="EO50" s="448"/>
      <c r="EP50" s="448"/>
      <c r="EQ50" s="448"/>
      <c r="ER50" s="448"/>
      <c r="ES50" s="448"/>
      <c r="ET50" s="448"/>
      <c r="EU50" s="448"/>
      <c r="EV50" s="448"/>
      <c r="EW50" s="448"/>
      <c r="EX50" s="448"/>
      <c r="EY50" s="448"/>
      <c r="EZ50" s="448"/>
      <c r="FA50" s="448"/>
      <c r="FB50" s="448"/>
      <c r="FC50" s="448"/>
      <c r="FD50" s="448"/>
      <c r="FE50" s="448"/>
      <c r="FF50" s="448"/>
      <c r="FG50" s="448"/>
      <c r="FH50" s="448"/>
      <c r="FI50" s="448"/>
      <c r="FJ50" s="448"/>
      <c r="FK50" s="448"/>
      <c r="FL50" s="448"/>
      <c r="FM50" s="448"/>
      <c r="FN50" s="448"/>
      <c r="FO50" s="448"/>
      <c r="FP50" s="448"/>
      <c r="FQ50" s="448"/>
      <c r="FR50" s="448"/>
      <c r="FS50" s="448"/>
      <c r="FT50" s="448"/>
      <c r="FU50" s="448"/>
      <c r="FV50" s="448"/>
      <c r="FW50" s="448"/>
      <c r="FX50" s="448"/>
      <c r="FY50" s="448"/>
      <c r="FZ50" s="448"/>
      <c r="GA50" s="448"/>
      <c r="GB50" s="448"/>
      <c r="GC50" s="448"/>
      <c r="GD50" s="448"/>
      <c r="GE50" s="448"/>
      <c r="GF50" s="448"/>
      <c r="GG50" s="448"/>
      <c r="GH50" s="448"/>
      <c r="GI50" s="448"/>
      <c r="GJ50" s="448"/>
      <c r="GK50" s="448"/>
      <c r="GL50" s="448"/>
      <c r="GM50" s="448"/>
      <c r="GN50" s="448"/>
      <c r="GO50" s="448"/>
      <c r="GP50" s="448"/>
      <c r="GQ50" s="448"/>
      <c r="GR50" s="448"/>
      <c r="GS50" s="448"/>
      <c r="GT50" s="448"/>
      <c r="GU50" s="448"/>
      <c r="GV50" s="448"/>
      <c r="GW50" s="448"/>
      <c r="GX50" s="448"/>
      <c r="GY50" s="448"/>
      <c r="GZ50" s="448"/>
      <c r="HA50" s="448"/>
      <c r="HB50" s="448"/>
      <c r="HC50" s="448"/>
      <c r="HD50" s="448"/>
      <c r="HE50" s="448"/>
      <c r="HF50" s="448"/>
      <c r="HG50" s="448"/>
      <c r="HH50" s="448"/>
      <c r="HI50" s="448"/>
      <c r="HJ50" s="448"/>
      <c r="HK50" s="448"/>
      <c r="HL50" s="448"/>
      <c r="HM50" s="448"/>
      <c r="HN50" s="448"/>
      <c r="HO50" s="448"/>
      <c r="HP50" s="448"/>
      <c r="HQ50" s="448"/>
      <c r="HR50" s="448"/>
      <c r="HS50" s="448"/>
      <c r="HT50" s="448"/>
      <c r="HU50" s="448"/>
      <c r="HV50" s="448"/>
      <c r="HW50" s="448"/>
      <c r="HX50" s="448"/>
      <c r="HY50" s="448"/>
      <c r="HZ50" s="448"/>
      <c r="IA50" s="448"/>
      <c r="IB50" s="448"/>
      <c r="IC50" s="448"/>
      <c r="ID50" s="448"/>
      <c r="IE50" s="448"/>
      <c r="IF50" s="448"/>
      <c r="IG50" s="448"/>
      <c r="IH50" s="448"/>
      <c r="II50" s="448"/>
      <c r="IJ50" s="448"/>
      <c r="IK50" s="448"/>
      <c r="IL50" s="448"/>
      <c r="IM50" s="448"/>
      <c r="IN50" s="448"/>
      <c r="IO50" s="448"/>
      <c r="IP50" s="448"/>
      <c r="IQ50" s="448"/>
      <c r="IR50" s="448"/>
      <c r="IS50" s="448"/>
      <c r="IT50" s="448"/>
      <c r="IU50" s="448"/>
      <c r="IV50" s="448"/>
      <c r="IW50" s="448"/>
      <c r="IX50" s="448"/>
      <c r="IY50" s="448"/>
      <c r="IZ50" s="448"/>
      <c r="JA50" s="448"/>
      <c r="JB50" s="448"/>
      <c r="JC50" s="448"/>
      <c r="JD50" s="448"/>
      <c r="JE50" s="448"/>
      <c r="JF50" s="448"/>
      <c r="JG50" s="448"/>
      <c r="JH50" s="448"/>
      <c r="JI50" s="448"/>
      <c r="JJ50" s="448"/>
      <c r="JK50" s="448"/>
      <c r="JL50" s="448"/>
      <c r="JM50" s="448"/>
      <c r="JN50" s="448"/>
      <c r="JO50" s="448"/>
      <c r="JP50" s="448"/>
      <c r="JQ50" s="448"/>
      <c r="JR50" s="448"/>
      <c r="JS50" s="448"/>
      <c r="JT50" s="448"/>
      <c r="JU50" s="448"/>
      <c r="JV50" s="448"/>
      <c r="JW50" s="448"/>
      <c r="JX50" s="448"/>
      <c r="JY50" s="448"/>
      <c r="JZ50" s="448"/>
      <c r="KA50" s="448"/>
      <c r="KB50" s="448"/>
      <c r="KC50" s="448"/>
      <c r="KD50" s="448"/>
      <c r="KE50" s="448"/>
      <c r="KF50" s="448"/>
      <c r="KG50" s="448"/>
      <c r="KH50" s="448"/>
      <c r="KI50" s="448"/>
      <c r="KJ50" s="448"/>
      <c r="KK50" s="448"/>
      <c r="KL50" s="448"/>
      <c r="KM50" s="448"/>
      <c r="KN50" s="448"/>
      <c r="KO50" s="448"/>
      <c r="KP50" s="448"/>
      <c r="KQ50" s="448"/>
      <c r="KR50" s="448"/>
      <c r="KS50" s="448"/>
      <c r="KT50" s="448"/>
      <c r="KU50" s="448"/>
      <c r="KV50" s="448"/>
      <c r="KW50" s="448"/>
      <c r="KX50" s="448"/>
      <c r="KY50" s="448"/>
      <c r="KZ50" s="448"/>
      <c r="LA50" s="448"/>
      <c r="LB50" s="448"/>
      <c r="LC50" s="448"/>
      <c r="LD50" s="448"/>
      <c r="LE50" s="448"/>
      <c r="LF50" s="448"/>
      <c r="LG50" s="448"/>
      <c r="LH50" s="448"/>
      <c r="LI50" s="448"/>
      <c r="LJ50" s="448"/>
      <c r="LK50" s="448"/>
      <c r="LL50" s="448"/>
      <c r="LM50" s="448"/>
      <c r="LN50" s="448"/>
      <c r="LO50" s="448"/>
      <c r="LP50" s="448"/>
      <c r="LQ50" s="448"/>
      <c r="LR50" s="448"/>
      <c r="LS50" s="448"/>
      <c r="LT50" s="448"/>
      <c r="LU50" s="448"/>
      <c r="LV50" s="448"/>
      <c r="LW50" s="448"/>
      <c r="LX50" s="448"/>
      <c r="LY50" s="448"/>
      <c r="LZ50" s="448"/>
      <c r="MA50" s="448"/>
      <c r="MB50" s="448"/>
      <c r="MC50" s="448"/>
      <c r="MD50" s="448"/>
      <c r="ME50" s="448"/>
      <c r="MF50" s="448"/>
      <c r="MG50" s="448"/>
      <c r="MH50" s="448"/>
      <c r="MI50" s="448"/>
      <c r="MJ50" s="448"/>
      <c r="MK50" s="448"/>
      <c r="ML50" s="448"/>
      <c r="MM50" s="448"/>
      <c r="MN50" s="448"/>
      <c r="MO50" s="448"/>
      <c r="MP50" s="448"/>
      <c r="MQ50" s="448"/>
      <c r="MR50" s="448"/>
      <c r="MS50" s="448"/>
      <c r="MT50" s="448"/>
      <c r="MU50" s="448"/>
      <c r="MV50" s="448"/>
      <c r="MW50" s="448"/>
      <c r="MX50" s="448"/>
      <c r="MY50" s="448"/>
      <c r="MZ50" s="448"/>
      <c r="NA50" s="448"/>
      <c r="NB50" s="448"/>
      <c r="NC50" s="448"/>
      <c r="ND50" s="448"/>
      <c r="NE50" s="448"/>
      <c r="NF50" s="448"/>
      <c r="NG50" s="448"/>
      <c r="NH50" s="448"/>
      <c r="NI50" s="448"/>
      <c r="NJ50" s="448"/>
      <c r="NK50" s="448"/>
      <c r="NL50" s="448"/>
      <c r="NM50" s="448"/>
      <c r="NN50" s="448"/>
      <c r="NO50" s="448"/>
      <c r="NP50" s="448"/>
      <c r="NQ50" s="448"/>
      <c r="NR50" s="448"/>
      <c r="NS50" s="448"/>
      <c r="NT50" s="448"/>
      <c r="NU50" s="448"/>
      <c r="NV50" s="448"/>
      <c r="NW50" s="448"/>
      <c r="NX50" s="448"/>
      <c r="NY50" s="448"/>
      <c r="NZ50" s="448"/>
      <c r="OA50" s="448"/>
      <c r="OB50" s="448"/>
      <c r="OC50" s="448"/>
      <c r="OD50" s="448"/>
      <c r="OE50" s="448"/>
      <c r="OF50" s="448"/>
      <c r="OG50" s="448"/>
      <c r="OH50" s="448"/>
      <c r="OI50" s="448"/>
      <c r="OJ50" s="448"/>
      <c r="OK50" s="448"/>
      <c r="OL50" s="448"/>
      <c r="OM50" s="448"/>
      <c r="ON50" s="448"/>
      <c r="OO50" s="448"/>
      <c r="OP50" s="448"/>
      <c r="OQ50" s="448"/>
      <c r="OR50" s="448"/>
      <c r="OS50" s="448"/>
      <c r="OT50" s="448"/>
      <c r="OU50" s="448"/>
      <c r="OV50" s="448"/>
      <c r="OW50" s="448"/>
      <c r="OX50" s="448"/>
      <c r="OY50" s="448"/>
      <c r="OZ50" s="448"/>
      <c r="PA50" s="448"/>
      <c r="PB50" s="448"/>
      <c r="PC50" s="448"/>
      <c r="PD50" s="448"/>
      <c r="PE50" s="448"/>
      <c r="PF50" s="448"/>
      <c r="PG50" s="448"/>
      <c r="PH50" s="448"/>
      <c r="PI50" s="448"/>
      <c r="PJ50" s="448"/>
      <c r="PK50" s="448"/>
      <c r="PL50" s="448"/>
      <c r="PM50" s="448"/>
      <c r="PN50" s="448"/>
      <c r="PO50" s="448"/>
      <c r="PP50" s="448"/>
      <c r="PQ50" s="448"/>
      <c r="PR50" s="448"/>
      <c r="PS50" s="448"/>
      <c r="PT50" s="448"/>
      <c r="PU50" s="448"/>
      <c r="PV50" s="448"/>
      <c r="PW50" s="448"/>
      <c r="PX50" s="448"/>
      <c r="PY50" s="448"/>
      <c r="PZ50" s="448"/>
      <c r="QA50" s="448"/>
      <c r="QB50" s="448"/>
      <c r="QC50" s="448"/>
      <c r="QD50" s="448"/>
      <c r="QE50" s="448"/>
      <c r="QF50" s="448"/>
      <c r="QG50" s="448"/>
      <c r="QH50" s="448"/>
      <c r="QI50" s="448"/>
      <c r="QJ50" s="448"/>
      <c r="QK50" s="448"/>
      <c r="QL50" s="448"/>
      <c r="QM50" s="448"/>
      <c r="QN50" s="448"/>
      <c r="QO50" s="448"/>
      <c r="QP50" s="448"/>
      <c r="QQ50" s="448"/>
      <c r="QR50" s="448"/>
      <c r="QS50" s="448"/>
      <c r="QT50" s="448"/>
      <c r="QU50" s="448"/>
      <c r="QV50" s="448"/>
      <c r="QW50" s="448"/>
      <c r="QX50" s="448"/>
      <c r="QY50" s="448"/>
      <c r="QZ50" s="448"/>
      <c r="RA50" s="448"/>
      <c r="RB50" s="448"/>
      <c r="RC50" s="448"/>
      <c r="RD50" s="448"/>
      <c r="RE50" s="448"/>
      <c r="RF50" s="448"/>
      <c r="RG50" s="448"/>
      <c r="RH50" s="448"/>
      <c r="RI50" s="448"/>
      <c r="RJ50" s="448"/>
      <c r="RK50" s="448"/>
      <c r="RL50" s="448"/>
      <c r="RM50" s="448"/>
      <c r="RN50" s="448"/>
      <c r="RO50" s="448"/>
      <c r="RP50" s="448"/>
      <c r="RQ50" s="448"/>
      <c r="RR50" s="448"/>
      <c r="RS50" s="448"/>
      <c r="RT50" s="448"/>
      <c r="RU50" s="448"/>
      <c r="RV50" s="448"/>
      <c r="RW50" s="448"/>
      <c r="RX50" s="448"/>
      <c r="RY50" s="448"/>
      <c r="RZ50" s="448"/>
      <c r="SA50" s="448"/>
      <c r="SB50" s="448"/>
      <c r="SC50" s="448"/>
      <c r="SD50" s="448"/>
      <c r="SE50" s="448"/>
      <c r="SF50" s="448"/>
      <c r="SG50" s="448"/>
      <c r="SH50" s="448"/>
      <c r="SI50" s="448"/>
      <c r="SJ50" s="448"/>
      <c r="SK50" s="448"/>
      <c r="SL50" s="448"/>
      <c r="SM50" s="448"/>
      <c r="SN50" s="448"/>
      <c r="SO50" s="448"/>
      <c r="SP50" s="448"/>
      <c r="SQ50" s="448"/>
      <c r="SR50" s="448"/>
      <c r="SS50" s="448"/>
      <c r="ST50" s="448"/>
      <c r="SU50" s="448"/>
      <c r="SV50" s="448"/>
      <c r="SW50" s="448"/>
      <c r="SX50" s="448"/>
      <c r="SY50" s="448"/>
      <c r="SZ50" s="448"/>
      <c r="TA50" s="448"/>
      <c r="TB50" s="448"/>
      <c r="TC50" s="448"/>
      <c r="TD50" s="448"/>
      <c r="TE50" s="448"/>
      <c r="TF50" s="448"/>
      <c r="TG50" s="448"/>
      <c r="TH50" s="448"/>
      <c r="TI50" s="448"/>
      <c r="TJ50" s="448"/>
      <c r="TK50" s="448"/>
      <c r="TL50" s="448"/>
      <c r="TM50" s="448"/>
      <c r="TN50" s="448"/>
      <c r="TO50" s="448"/>
      <c r="TP50" s="448"/>
      <c r="TQ50" s="448"/>
      <c r="TR50" s="448"/>
      <c r="TS50" s="448"/>
      <c r="TT50" s="448"/>
      <c r="TU50" s="448"/>
      <c r="TV50" s="448"/>
      <c r="TW50" s="448"/>
      <c r="TX50" s="448"/>
      <c r="TY50" s="448"/>
      <c r="TZ50" s="448"/>
      <c r="UA50" s="448"/>
      <c r="UB50" s="448"/>
      <c r="UC50" s="448"/>
      <c r="UD50" s="448"/>
      <c r="UE50" s="448"/>
      <c r="UF50" s="448"/>
      <c r="UG50" s="448"/>
      <c r="UH50" s="448"/>
      <c r="UI50" s="448"/>
      <c r="UJ50" s="448"/>
      <c r="UK50" s="448"/>
      <c r="UL50" s="448"/>
      <c r="UM50" s="448"/>
      <c r="UN50" s="448"/>
      <c r="UO50" s="448"/>
      <c r="UP50" s="448"/>
      <c r="UQ50" s="448"/>
      <c r="UR50" s="448"/>
      <c r="US50" s="448"/>
      <c r="UT50" s="448"/>
      <c r="UU50" s="448"/>
      <c r="UV50" s="448"/>
      <c r="UW50" s="448"/>
      <c r="UX50" s="448"/>
      <c r="UY50" s="448"/>
      <c r="UZ50" s="448"/>
      <c r="VA50" s="448"/>
      <c r="VB50" s="448"/>
      <c r="VC50" s="448"/>
      <c r="VD50" s="448"/>
      <c r="VE50" s="448"/>
      <c r="VF50" s="448"/>
      <c r="VG50" s="448"/>
      <c r="VH50" s="448"/>
      <c r="VI50" s="448"/>
      <c r="VJ50" s="448"/>
      <c r="VK50" s="448"/>
      <c r="VL50" s="448"/>
      <c r="VM50" s="448"/>
      <c r="VN50" s="448"/>
      <c r="VO50" s="448"/>
      <c r="VP50" s="448"/>
      <c r="VQ50" s="448"/>
      <c r="VR50" s="448"/>
      <c r="VS50" s="448"/>
      <c r="VT50" s="448"/>
      <c r="VU50" s="448"/>
      <c r="VV50" s="448"/>
      <c r="VW50" s="448"/>
      <c r="VX50" s="448"/>
      <c r="VY50" s="448"/>
      <c r="VZ50" s="448"/>
      <c r="WA50" s="448"/>
      <c r="WB50" s="448"/>
      <c r="WC50" s="448"/>
      <c r="WD50" s="448"/>
      <c r="WE50" s="448"/>
      <c r="WF50" s="448"/>
      <c r="WG50" s="448"/>
      <c r="WH50" s="448"/>
      <c r="WI50" s="448"/>
      <c r="WJ50" s="448"/>
      <c r="WK50" s="448"/>
      <c r="WL50" s="448"/>
      <c r="WM50" s="448"/>
      <c r="WN50" s="448"/>
      <c r="WO50" s="448"/>
      <c r="WP50" s="448"/>
      <c r="WQ50" s="448"/>
      <c r="WR50" s="448"/>
      <c r="WS50" s="448"/>
      <c r="WT50" s="448"/>
      <c r="WU50" s="448"/>
      <c r="WV50" s="448"/>
      <c r="WW50" s="448"/>
      <c r="WX50" s="448"/>
      <c r="WY50" s="448"/>
      <c r="WZ50" s="448"/>
      <c r="XA50" s="448"/>
      <c r="XB50" s="448"/>
      <c r="XC50" s="448"/>
      <c r="XD50" s="448"/>
      <c r="XE50" s="448"/>
      <c r="XF50" s="448"/>
      <c r="XG50" s="448"/>
      <c r="XH50" s="448"/>
      <c r="XI50" s="448"/>
      <c r="XJ50" s="448"/>
      <c r="XK50" s="448"/>
      <c r="XL50" s="448"/>
      <c r="XM50" s="448"/>
      <c r="XN50" s="448"/>
      <c r="XO50" s="448"/>
      <c r="XP50" s="448"/>
      <c r="XQ50" s="448"/>
      <c r="XR50" s="448"/>
      <c r="XS50" s="448"/>
      <c r="XT50" s="448"/>
      <c r="XU50" s="448"/>
      <c r="XV50" s="448"/>
      <c r="XW50" s="448"/>
      <c r="XX50" s="448"/>
      <c r="XY50" s="448"/>
      <c r="XZ50" s="448"/>
      <c r="YA50" s="448"/>
      <c r="YB50" s="448"/>
      <c r="YC50" s="448"/>
      <c r="YD50" s="448"/>
      <c r="YE50" s="448"/>
      <c r="YF50" s="448"/>
      <c r="YG50" s="448"/>
      <c r="YH50" s="448"/>
      <c r="YI50" s="448"/>
      <c r="YJ50" s="448"/>
      <c r="YK50" s="448"/>
      <c r="YL50" s="448"/>
      <c r="YM50" s="448"/>
      <c r="YN50" s="448"/>
      <c r="YO50" s="448"/>
      <c r="YP50" s="448"/>
      <c r="YQ50" s="448"/>
      <c r="YR50" s="448"/>
      <c r="YS50" s="448"/>
      <c r="YT50" s="448"/>
      <c r="YU50" s="448"/>
      <c r="YV50" s="448"/>
      <c r="YW50" s="448"/>
      <c r="YX50" s="448"/>
      <c r="YY50" s="448"/>
      <c r="YZ50" s="448"/>
      <c r="ZA50" s="448"/>
      <c r="ZB50" s="448"/>
      <c r="ZC50" s="448"/>
      <c r="ZD50" s="448"/>
      <c r="ZE50" s="448"/>
      <c r="ZF50" s="448"/>
      <c r="ZG50" s="448"/>
      <c r="ZH50" s="448"/>
      <c r="ZI50" s="448"/>
      <c r="ZJ50" s="448"/>
      <c r="ZK50" s="448"/>
      <c r="ZL50" s="448"/>
      <c r="ZM50" s="448"/>
      <c r="ZN50" s="448"/>
      <c r="ZO50" s="448"/>
      <c r="ZP50" s="448"/>
      <c r="ZQ50" s="448"/>
      <c r="ZR50" s="448"/>
      <c r="ZS50" s="448"/>
      <c r="ZT50" s="448"/>
      <c r="ZU50" s="448"/>
      <c r="ZV50" s="448"/>
      <c r="ZW50" s="448"/>
      <c r="ZX50" s="448"/>
      <c r="ZY50" s="448"/>
      <c r="ZZ50" s="448"/>
      <c r="AAA50" s="448"/>
    </row>
    <row r="51" spans="1:703" s="19" customFormat="1" ht="17.25" customHeight="1">
      <c r="A51" s="448"/>
      <c r="B51" s="13"/>
      <c r="C51" s="448"/>
      <c r="D51" s="448"/>
      <c r="E51" s="448"/>
      <c r="F51" s="448"/>
      <c r="G51" s="448"/>
      <c r="H51" s="448"/>
      <c r="I51" s="298"/>
      <c r="J51" s="298"/>
      <c r="K51" s="445"/>
      <c r="L51" s="445"/>
      <c r="M51" s="445"/>
      <c r="N51" s="445"/>
      <c r="O51" s="445"/>
      <c r="P51" s="445"/>
      <c r="Q51" s="445"/>
      <c r="R51" s="445"/>
      <c r="S51" s="445"/>
      <c r="T51" s="445"/>
      <c r="U51" s="445"/>
      <c r="V51" s="445"/>
      <c r="W51" s="445"/>
      <c r="X51" s="445"/>
      <c r="Y51" s="445"/>
      <c r="AB51" s="266"/>
      <c r="AC51" s="266"/>
      <c r="AD51" s="266"/>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8"/>
      <c r="BI51" s="448"/>
      <c r="BJ51" s="448"/>
      <c r="BK51" s="448"/>
      <c r="BL51" s="448"/>
      <c r="BM51" s="448"/>
      <c r="BN51" s="448"/>
      <c r="BO51" s="448"/>
      <c r="BP51" s="448"/>
      <c r="BQ51" s="448"/>
      <c r="BR51" s="448"/>
      <c r="BS51" s="448"/>
      <c r="BT51" s="448"/>
      <c r="BU51" s="448"/>
      <c r="BV51" s="448"/>
      <c r="BW51" s="448"/>
      <c r="BX51" s="448"/>
      <c r="BY51" s="448"/>
      <c r="BZ51" s="448"/>
      <c r="CA51" s="448"/>
      <c r="CB51" s="448"/>
      <c r="CC51" s="448"/>
      <c r="CD51" s="448"/>
      <c r="CE51" s="448"/>
      <c r="CF51" s="448"/>
      <c r="CG51" s="448"/>
      <c r="CH51" s="448"/>
      <c r="CI51" s="448"/>
      <c r="CJ51" s="448"/>
      <c r="CK51" s="448"/>
      <c r="CL51" s="448"/>
      <c r="CM51" s="448"/>
      <c r="CN51" s="448"/>
      <c r="CO51" s="448"/>
      <c r="CP51" s="448"/>
      <c r="CQ51" s="448"/>
      <c r="CR51" s="448"/>
      <c r="CS51" s="448"/>
      <c r="CT51" s="448"/>
      <c r="CU51" s="448"/>
      <c r="CV51" s="448"/>
      <c r="CW51" s="448"/>
      <c r="CX51" s="448"/>
      <c r="CY51" s="448"/>
      <c r="CZ51" s="448"/>
      <c r="DA51" s="448"/>
      <c r="DB51" s="448"/>
      <c r="DC51" s="448"/>
      <c r="DD51" s="448"/>
      <c r="DE51" s="448"/>
      <c r="DF51" s="448"/>
      <c r="DG51" s="448"/>
      <c r="DH51" s="448"/>
      <c r="DI51" s="448"/>
      <c r="DJ51" s="448"/>
      <c r="DK51" s="448"/>
      <c r="DL51" s="448"/>
      <c r="DM51" s="448"/>
      <c r="DN51" s="448"/>
      <c r="DO51" s="448"/>
      <c r="DP51" s="448"/>
      <c r="DQ51" s="448"/>
      <c r="DR51" s="448"/>
      <c r="DS51" s="448"/>
      <c r="DT51" s="448"/>
      <c r="DU51" s="448"/>
      <c r="DV51" s="448"/>
      <c r="DW51" s="448"/>
      <c r="DX51" s="448"/>
      <c r="DY51" s="448"/>
      <c r="DZ51" s="448"/>
      <c r="EA51" s="448"/>
      <c r="EB51" s="448"/>
      <c r="EC51" s="448"/>
      <c r="ED51" s="448"/>
      <c r="EE51" s="448"/>
      <c r="EF51" s="448"/>
      <c r="EG51" s="448"/>
      <c r="EH51" s="448"/>
      <c r="EI51" s="448"/>
      <c r="EJ51" s="448"/>
      <c r="EK51" s="448"/>
      <c r="EL51" s="448"/>
      <c r="EM51" s="448"/>
      <c r="EN51" s="448"/>
      <c r="EO51" s="448"/>
      <c r="EP51" s="448"/>
      <c r="EQ51" s="448"/>
      <c r="ER51" s="448"/>
      <c r="ES51" s="448"/>
      <c r="ET51" s="448"/>
      <c r="EU51" s="448"/>
      <c r="EV51" s="448"/>
      <c r="EW51" s="448"/>
      <c r="EX51" s="448"/>
      <c r="EY51" s="448"/>
      <c r="EZ51" s="448"/>
      <c r="FA51" s="448"/>
      <c r="FB51" s="448"/>
      <c r="FC51" s="448"/>
      <c r="FD51" s="448"/>
      <c r="FE51" s="448"/>
      <c r="FF51" s="448"/>
      <c r="FG51" s="448"/>
      <c r="FH51" s="448"/>
      <c r="FI51" s="448"/>
      <c r="FJ51" s="448"/>
      <c r="FK51" s="448"/>
      <c r="FL51" s="448"/>
      <c r="FM51" s="448"/>
      <c r="FN51" s="448"/>
      <c r="FO51" s="448"/>
      <c r="FP51" s="448"/>
      <c r="FQ51" s="448"/>
      <c r="FR51" s="448"/>
      <c r="FS51" s="448"/>
      <c r="FT51" s="448"/>
      <c r="FU51" s="448"/>
      <c r="FV51" s="448"/>
      <c r="FW51" s="448"/>
      <c r="FX51" s="448"/>
      <c r="FY51" s="448"/>
      <c r="FZ51" s="448"/>
      <c r="GA51" s="448"/>
      <c r="GB51" s="448"/>
      <c r="GC51" s="448"/>
      <c r="GD51" s="448"/>
      <c r="GE51" s="448"/>
      <c r="GF51" s="448"/>
      <c r="GG51" s="448"/>
      <c r="GH51" s="448"/>
      <c r="GI51" s="448"/>
      <c r="GJ51" s="448"/>
      <c r="GK51" s="448"/>
      <c r="GL51" s="448"/>
      <c r="GM51" s="448"/>
      <c r="GN51" s="448"/>
      <c r="GO51" s="448"/>
      <c r="GP51" s="448"/>
      <c r="GQ51" s="448"/>
      <c r="GR51" s="448"/>
      <c r="GS51" s="448"/>
      <c r="GT51" s="448"/>
      <c r="GU51" s="448"/>
      <c r="GV51" s="448"/>
      <c r="GW51" s="448"/>
      <c r="GX51" s="448"/>
      <c r="GY51" s="448"/>
      <c r="GZ51" s="448"/>
      <c r="HA51" s="448"/>
      <c r="HB51" s="448"/>
      <c r="HC51" s="448"/>
      <c r="HD51" s="448"/>
      <c r="HE51" s="448"/>
      <c r="HF51" s="448"/>
      <c r="HG51" s="448"/>
      <c r="HH51" s="448"/>
      <c r="HI51" s="448"/>
      <c r="HJ51" s="448"/>
      <c r="HK51" s="448"/>
      <c r="HL51" s="448"/>
      <c r="HM51" s="448"/>
      <c r="HN51" s="448"/>
      <c r="HO51" s="448"/>
      <c r="HP51" s="448"/>
      <c r="HQ51" s="448"/>
      <c r="HR51" s="448"/>
      <c r="HS51" s="448"/>
      <c r="HT51" s="448"/>
      <c r="HU51" s="448"/>
      <c r="HV51" s="448"/>
      <c r="HW51" s="448"/>
      <c r="HX51" s="448"/>
      <c r="HY51" s="448"/>
      <c r="HZ51" s="448"/>
      <c r="IA51" s="448"/>
      <c r="IB51" s="448"/>
      <c r="IC51" s="448"/>
      <c r="ID51" s="448"/>
      <c r="IE51" s="448"/>
      <c r="IF51" s="448"/>
      <c r="IG51" s="448"/>
      <c r="IH51" s="448"/>
      <c r="II51" s="448"/>
      <c r="IJ51" s="448"/>
      <c r="IK51" s="448"/>
      <c r="IL51" s="448"/>
      <c r="IM51" s="448"/>
      <c r="IN51" s="448"/>
      <c r="IO51" s="448"/>
      <c r="IP51" s="448"/>
      <c r="IQ51" s="448"/>
      <c r="IR51" s="448"/>
      <c r="IS51" s="448"/>
      <c r="IT51" s="448"/>
      <c r="IU51" s="448"/>
      <c r="IV51" s="448"/>
      <c r="IW51" s="448"/>
      <c r="IX51" s="448"/>
      <c r="IY51" s="448"/>
      <c r="IZ51" s="448"/>
      <c r="JA51" s="448"/>
      <c r="JB51" s="448"/>
      <c r="JC51" s="448"/>
      <c r="JD51" s="448"/>
      <c r="JE51" s="448"/>
      <c r="JF51" s="448"/>
      <c r="JG51" s="448"/>
      <c r="JH51" s="448"/>
      <c r="JI51" s="448"/>
      <c r="JJ51" s="448"/>
      <c r="JK51" s="448"/>
      <c r="JL51" s="448"/>
      <c r="JM51" s="448"/>
      <c r="JN51" s="448"/>
      <c r="JO51" s="448"/>
      <c r="JP51" s="448"/>
      <c r="JQ51" s="448"/>
      <c r="JR51" s="448"/>
      <c r="JS51" s="448"/>
      <c r="JT51" s="448"/>
      <c r="JU51" s="448"/>
      <c r="JV51" s="448"/>
      <c r="JW51" s="448"/>
      <c r="JX51" s="448"/>
      <c r="JY51" s="448"/>
      <c r="JZ51" s="448"/>
      <c r="KA51" s="448"/>
      <c r="KB51" s="448"/>
      <c r="KC51" s="448"/>
      <c r="KD51" s="448"/>
      <c r="KE51" s="448"/>
      <c r="KF51" s="448"/>
      <c r="KG51" s="448"/>
      <c r="KH51" s="448"/>
      <c r="KI51" s="448"/>
      <c r="KJ51" s="448"/>
      <c r="KK51" s="448"/>
      <c r="KL51" s="448"/>
      <c r="KM51" s="448"/>
      <c r="KN51" s="448"/>
      <c r="KO51" s="448"/>
      <c r="KP51" s="448"/>
      <c r="KQ51" s="448"/>
      <c r="KR51" s="448"/>
      <c r="KS51" s="448"/>
      <c r="KT51" s="448"/>
      <c r="KU51" s="448"/>
      <c r="KV51" s="448"/>
      <c r="KW51" s="448"/>
      <c r="KX51" s="448"/>
      <c r="KY51" s="448"/>
      <c r="KZ51" s="448"/>
      <c r="LA51" s="448"/>
      <c r="LB51" s="448"/>
      <c r="LC51" s="448"/>
      <c r="LD51" s="448"/>
      <c r="LE51" s="448"/>
      <c r="LF51" s="448"/>
      <c r="LG51" s="448"/>
      <c r="LH51" s="448"/>
      <c r="LI51" s="448"/>
      <c r="LJ51" s="448"/>
      <c r="LK51" s="448"/>
      <c r="LL51" s="448"/>
      <c r="LM51" s="448"/>
      <c r="LN51" s="448"/>
      <c r="LO51" s="448"/>
      <c r="LP51" s="448"/>
      <c r="LQ51" s="448"/>
      <c r="LR51" s="448"/>
      <c r="LS51" s="448"/>
      <c r="LT51" s="448"/>
      <c r="LU51" s="448"/>
      <c r="LV51" s="448"/>
      <c r="LW51" s="448"/>
      <c r="LX51" s="448"/>
      <c r="LY51" s="448"/>
      <c r="LZ51" s="448"/>
      <c r="MA51" s="448"/>
      <c r="MB51" s="448"/>
      <c r="MC51" s="448"/>
      <c r="MD51" s="448"/>
      <c r="ME51" s="448"/>
      <c r="MF51" s="448"/>
      <c r="MG51" s="448"/>
      <c r="MH51" s="448"/>
      <c r="MI51" s="448"/>
      <c r="MJ51" s="448"/>
      <c r="MK51" s="448"/>
      <c r="ML51" s="448"/>
      <c r="MM51" s="448"/>
      <c r="MN51" s="448"/>
      <c r="MO51" s="448"/>
      <c r="MP51" s="448"/>
      <c r="MQ51" s="448"/>
      <c r="MR51" s="448"/>
      <c r="MS51" s="448"/>
      <c r="MT51" s="448"/>
      <c r="MU51" s="448"/>
      <c r="MV51" s="448"/>
      <c r="MW51" s="448"/>
      <c r="MX51" s="448"/>
      <c r="MY51" s="448"/>
      <c r="MZ51" s="448"/>
      <c r="NA51" s="448"/>
      <c r="NB51" s="448"/>
      <c r="NC51" s="448"/>
      <c r="ND51" s="448"/>
      <c r="NE51" s="448"/>
      <c r="NF51" s="448"/>
      <c r="NG51" s="448"/>
      <c r="NH51" s="448"/>
      <c r="NI51" s="448"/>
      <c r="NJ51" s="448"/>
      <c r="NK51" s="448"/>
      <c r="NL51" s="448"/>
      <c r="NM51" s="448"/>
      <c r="NN51" s="448"/>
      <c r="NO51" s="448"/>
      <c r="NP51" s="448"/>
      <c r="NQ51" s="448"/>
      <c r="NR51" s="448"/>
      <c r="NS51" s="448"/>
      <c r="NT51" s="448"/>
      <c r="NU51" s="448"/>
      <c r="NV51" s="448"/>
      <c r="NW51" s="448"/>
      <c r="NX51" s="448"/>
      <c r="NY51" s="448"/>
      <c r="NZ51" s="448"/>
      <c r="OA51" s="448"/>
      <c r="OB51" s="448"/>
      <c r="OC51" s="448"/>
      <c r="OD51" s="448"/>
      <c r="OE51" s="448"/>
      <c r="OF51" s="448"/>
      <c r="OG51" s="448"/>
      <c r="OH51" s="448"/>
      <c r="OI51" s="448"/>
      <c r="OJ51" s="448"/>
      <c r="OK51" s="448"/>
      <c r="OL51" s="448"/>
      <c r="OM51" s="448"/>
      <c r="ON51" s="448"/>
      <c r="OO51" s="448"/>
      <c r="OP51" s="448"/>
      <c r="OQ51" s="448"/>
      <c r="OR51" s="448"/>
      <c r="OS51" s="448"/>
      <c r="OT51" s="448"/>
      <c r="OU51" s="448"/>
      <c r="OV51" s="448"/>
      <c r="OW51" s="448"/>
      <c r="OX51" s="448"/>
      <c r="OY51" s="448"/>
      <c r="OZ51" s="448"/>
      <c r="PA51" s="448"/>
      <c r="PB51" s="448"/>
      <c r="PC51" s="448"/>
      <c r="PD51" s="448"/>
      <c r="PE51" s="448"/>
      <c r="PF51" s="448"/>
      <c r="PG51" s="448"/>
      <c r="PH51" s="448"/>
      <c r="PI51" s="448"/>
      <c r="PJ51" s="448"/>
      <c r="PK51" s="448"/>
      <c r="PL51" s="448"/>
      <c r="PM51" s="448"/>
      <c r="PN51" s="448"/>
      <c r="PO51" s="448"/>
      <c r="PP51" s="448"/>
      <c r="PQ51" s="448"/>
      <c r="PR51" s="448"/>
      <c r="PS51" s="448"/>
      <c r="PT51" s="448"/>
      <c r="PU51" s="448"/>
      <c r="PV51" s="448"/>
      <c r="PW51" s="448"/>
      <c r="PX51" s="448"/>
      <c r="PY51" s="448"/>
      <c r="PZ51" s="448"/>
      <c r="QA51" s="448"/>
      <c r="QB51" s="448"/>
      <c r="QC51" s="448"/>
      <c r="QD51" s="448"/>
      <c r="QE51" s="448"/>
      <c r="QF51" s="448"/>
      <c r="QG51" s="448"/>
      <c r="QH51" s="448"/>
      <c r="QI51" s="448"/>
      <c r="QJ51" s="448"/>
      <c r="QK51" s="448"/>
      <c r="QL51" s="448"/>
      <c r="QM51" s="448"/>
      <c r="QN51" s="448"/>
      <c r="QO51" s="448"/>
      <c r="QP51" s="448"/>
      <c r="QQ51" s="448"/>
      <c r="QR51" s="448"/>
      <c r="QS51" s="448"/>
      <c r="QT51" s="448"/>
      <c r="QU51" s="448"/>
      <c r="QV51" s="448"/>
      <c r="QW51" s="448"/>
      <c r="QX51" s="448"/>
      <c r="QY51" s="448"/>
      <c r="QZ51" s="448"/>
      <c r="RA51" s="448"/>
      <c r="RB51" s="448"/>
      <c r="RC51" s="448"/>
      <c r="RD51" s="448"/>
      <c r="RE51" s="448"/>
      <c r="RF51" s="448"/>
      <c r="RG51" s="448"/>
      <c r="RH51" s="448"/>
      <c r="RI51" s="448"/>
      <c r="RJ51" s="448"/>
      <c r="RK51" s="448"/>
      <c r="RL51" s="448"/>
      <c r="RM51" s="448"/>
      <c r="RN51" s="448"/>
      <c r="RO51" s="448"/>
      <c r="RP51" s="448"/>
      <c r="RQ51" s="448"/>
      <c r="RR51" s="448"/>
      <c r="RS51" s="448"/>
      <c r="RT51" s="448"/>
      <c r="RU51" s="448"/>
      <c r="RV51" s="448"/>
      <c r="RW51" s="448"/>
      <c r="RX51" s="448"/>
      <c r="RY51" s="448"/>
      <c r="RZ51" s="448"/>
      <c r="SA51" s="448"/>
      <c r="SB51" s="448"/>
      <c r="SC51" s="448"/>
      <c r="SD51" s="448"/>
      <c r="SE51" s="448"/>
      <c r="SF51" s="448"/>
      <c r="SG51" s="448"/>
      <c r="SH51" s="448"/>
      <c r="SI51" s="448"/>
      <c r="SJ51" s="448"/>
      <c r="SK51" s="448"/>
      <c r="SL51" s="448"/>
      <c r="SM51" s="448"/>
      <c r="SN51" s="448"/>
      <c r="SO51" s="448"/>
      <c r="SP51" s="448"/>
      <c r="SQ51" s="448"/>
      <c r="SR51" s="448"/>
      <c r="SS51" s="448"/>
      <c r="ST51" s="448"/>
      <c r="SU51" s="448"/>
      <c r="SV51" s="448"/>
      <c r="SW51" s="448"/>
      <c r="SX51" s="448"/>
      <c r="SY51" s="448"/>
      <c r="SZ51" s="448"/>
      <c r="TA51" s="448"/>
      <c r="TB51" s="448"/>
      <c r="TC51" s="448"/>
      <c r="TD51" s="448"/>
      <c r="TE51" s="448"/>
      <c r="TF51" s="448"/>
      <c r="TG51" s="448"/>
      <c r="TH51" s="448"/>
      <c r="TI51" s="448"/>
      <c r="TJ51" s="448"/>
      <c r="TK51" s="448"/>
      <c r="TL51" s="448"/>
      <c r="TM51" s="448"/>
      <c r="TN51" s="448"/>
      <c r="TO51" s="448"/>
      <c r="TP51" s="448"/>
      <c r="TQ51" s="448"/>
      <c r="TR51" s="448"/>
      <c r="TS51" s="448"/>
      <c r="TT51" s="448"/>
      <c r="TU51" s="448"/>
      <c r="TV51" s="448"/>
      <c r="TW51" s="448"/>
      <c r="TX51" s="448"/>
      <c r="TY51" s="448"/>
      <c r="TZ51" s="448"/>
      <c r="UA51" s="448"/>
      <c r="UB51" s="448"/>
      <c r="UC51" s="448"/>
      <c r="UD51" s="448"/>
      <c r="UE51" s="448"/>
      <c r="UF51" s="448"/>
      <c r="UG51" s="448"/>
      <c r="UH51" s="448"/>
      <c r="UI51" s="448"/>
      <c r="UJ51" s="448"/>
      <c r="UK51" s="448"/>
      <c r="UL51" s="448"/>
      <c r="UM51" s="448"/>
      <c r="UN51" s="448"/>
      <c r="UO51" s="448"/>
      <c r="UP51" s="448"/>
      <c r="UQ51" s="448"/>
      <c r="UR51" s="448"/>
      <c r="US51" s="448"/>
      <c r="UT51" s="448"/>
      <c r="UU51" s="448"/>
      <c r="UV51" s="448"/>
      <c r="UW51" s="448"/>
      <c r="UX51" s="448"/>
      <c r="UY51" s="448"/>
      <c r="UZ51" s="448"/>
      <c r="VA51" s="448"/>
      <c r="VB51" s="448"/>
      <c r="VC51" s="448"/>
      <c r="VD51" s="448"/>
      <c r="VE51" s="448"/>
      <c r="VF51" s="448"/>
      <c r="VG51" s="448"/>
      <c r="VH51" s="448"/>
      <c r="VI51" s="448"/>
      <c r="VJ51" s="448"/>
      <c r="VK51" s="448"/>
      <c r="VL51" s="448"/>
      <c r="VM51" s="448"/>
      <c r="VN51" s="448"/>
      <c r="VO51" s="448"/>
      <c r="VP51" s="448"/>
      <c r="VQ51" s="448"/>
      <c r="VR51" s="448"/>
      <c r="VS51" s="448"/>
      <c r="VT51" s="448"/>
      <c r="VU51" s="448"/>
      <c r="VV51" s="448"/>
      <c r="VW51" s="448"/>
      <c r="VX51" s="448"/>
      <c r="VY51" s="448"/>
      <c r="VZ51" s="448"/>
      <c r="WA51" s="448"/>
      <c r="WB51" s="448"/>
      <c r="WC51" s="448"/>
      <c r="WD51" s="448"/>
      <c r="WE51" s="448"/>
      <c r="WF51" s="448"/>
      <c r="WG51" s="448"/>
      <c r="WH51" s="448"/>
      <c r="WI51" s="448"/>
      <c r="WJ51" s="448"/>
      <c r="WK51" s="448"/>
      <c r="WL51" s="448"/>
      <c r="WM51" s="448"/>
      <c r="WN51" s="448"/>
      <c r="WO51" s="448"/>
      <c r="WP51" s="448"/>
      <c r="WQ51" s="448"/>
      <c r="WR51" s="448"/>
      <c r="WS51" s="448"/>
      <c r="WT51" s="448"/>
      <c r="WU51" s="448"/>
      <c r="WV51" s="448"/>
      <c r="WW51" s="448"/>
      <c r="WX51" s="448"/>
      <c r="WY51" s="448"/>
      <c r="WZ51" s="448"/>
      <c r="XA51" s="448"/>
      <c r="XB51" s="448"/>
      <c r="XC51" s="448"/>
      <c r="XD51" s="448"/>
      <c r="XE51" s="448"/>
      <c r="XF51" s="448"/>
      <c r="XG51" s="448"/>
      <c r="XH51" s="448"/>
      <c r="XI51" s="448"/>
      <c r="XJ51" s="448"/>
      <c r="XK51" s="448"/>
      <c r="XL51" s="448"/>
      <c r="XM51" s="448"/>
      <c r="XN51" s="448"/>
      <c r="XO51" s="448"/>
      <c r="XP51" s="448"/>
      <c r="XQ51" s="448"/>
      <c r="XR51" s="448"/>
      <c r="XS51" s="448"/>
      <c r="XT51" s="448"/>
      <c r="XU51" s="448"/>
      <c r="XV51" s="448"/>
      <c r="XW51" s="448"/>
      <c r="XX51" s="448"/>
      <c r="XY51" s="448"/>
      <c r="XZ51" s="448"/>
      <c r="YA51" s="448"/>
      <c r="YB51" s="448"/>
      <c r="YC51" s="448"/>
      <c r="YD51" s="448"/>
      <c r="YE51" s="448"/>
      <c r="YF51" s="448"/>
      <c r="YG51" s="448"/>
      <c r="YH51" s="448"/>
      <c r="YI51" s="448"/>
      <c r="YJ51" s="448"/>
      <c r="YK51" s="448"/>
      <c r="YL51" s="448"/>
      <c r="YM51" s="448"/>
      <c r="YN51" s="448"/>
      <c r="YO51" s="448"/>
      <c r="YP51" s="448"/>
      <c r="YQ51" s="448"/>
      <c r="YR51" s="448"/>
      <c r="YS51" s="448"/>
      <c r="YT51" s="448"/>
      <c r="YU51" s="448"/>
      <c r="YV51" s="448"/>
      <c r="YW51" s="448"/>
      <c r="YX51" s="448"/>
      <c r="YY51" s="448"/>
      <c r="YZ51" s="448"/>
      <c r="ZA51" s="448"/>
      <c r="ZB51" s="448"/>
      <c r="ZC51" s="448"/>
      <c r="ZD51" s="448"/>
      <c r="ZE51" s="448"/>
      <c r="ZF51" s="448"/>
      <c r="ZG51" s="448"/>
      <c r="ZH51" s="448"/>
      <c r="ZI51" s="448"/>
      <c r="ZJ51" s="448"/>
      <c r="ZK51" s="448"/>
      <c r="ZL51" s="448"/>
      <c r="ZM51" s="448"/>
      <c r="ZN51" s="448"/>
      <c r="ZO51" s="448"/>
      <c r="ZP51" s="448"/>
      <c r="ZQ51" s="448"/>
      <c r="ZR51" s="448"/>
      <c r="ZS51" s="448"/>
      <c r="ZT51" s="448"/>
      <c r="ZU51" s="448"/>
      <c r="ZV51" s="448"/>
      <c r="ZW51" s="448"/>
      <c r="ZX51" s="448"/>
      <c r="ZY51" s="448"/>
      <c r="ZZ51" s="448"/>
      <c r="AAA51" s="448"/>
    </row>
  </sheetData>
  <sheetProtection algorithmName="SHA-512" hashValue="pBJUvAoGE/WAR2SOvfHBRscoaG9jd+95jBNiv2U9DdLnBP5s26nzRFzv2/+IclwnVVKHemYRpkeg8PUxbsTfIA==" saltValue="ntbf8VSxmSlKJKnm35GGcQ==" spinCount="100000" sheet="1" formatCells="0" formatColumns="0" formatRows="0" selectLockedCells="1"/>
  <mergeCells count="50">
    <mergeCell ref="M26:N26"/>
    <mergeCell ref="Q2:Y2"/>
    <mergeCell ref="H4:J4"/>
    <mergeCell ref="R4:S4"/>
    <mergeCell ref="B6:I6"/>
    <mergeCell ref="K7:P7"/>
    <mergeCell ref="Q7:Y7"/>
    <mergeCell ref="C17:X17"/>
    <mergeCell ref="K8:P8"/>
    <mergeCell ref="R8:V8"/>
    <mergeCell ref="K9:N10"/>
    <mergeCell ref="Q9:Y10"/>
    <mergeCell ref="K11:P11"/>
    <mergeCell ref="Q11:Y11"/>
    <mergeCell ref="K12:P12"/>
    <mergeCell ref="Q12:Y12"/>
    <mergeCell ref="K13:P13"/>
    <mergeCell ref="Q13:Y13"/>
    <mergeCell ref="B16:Y16"/>
    <mergeCell ref="C18:V18"/>
    <mergeCell ref="B20:Y20"/>
    <mergeCell ref="C22:H22"/>
    <mergeCell ref="D23:G23"/>
    <mergeCell ref="N23:P23"/>
    <mergeCell ref="S23:T23"/>
    <mergeCell ref="J23:M23"/>
    <mergeCell ref="K27:L27"/>
    <mergeCell ref="C35:H35"/>
    <mergeCell ref="C36:H36"/>
    <mergeCell ref="I36:Y36"/>
    <mergeCell ref="C37:H37"/>
    <mergeCell ref="I37:K37"/>
    <mergeCell ref="M37:P37"/>
    <mergeCell ref="Q37:R37"/>
    <mergeCell ref="T37:U37"/>
    <mergeCell ref="V37:W37"/>
    <mergeCell ref="X37:Y37"/>
    <mergeCell ref="C38:H42"/>
    <mergeCell ref="I38:J38"/>
    <mergeCell ref="K38:Y38"/>
    <mergeCell ref="I39:J40"/>
    <mergeCell ref="K39:L39"/>
    <mergeCell ref="M39:Y39"/>
    <mergeCell ref="K40:Y40"/>
    <mergeCell ref="I41:J41"/>
    <mergeCell ref="K41:Q41"/>
    <mergeCell ref="R41:S42"/>
    <mergeCell ref="T41:Y42"/>
    <mergeCell ref="I42:J42"/>
    <mergeCell ref="K42:Q42"/>
  </mergeCells>
  <phoneticPr fontId="10"/>
  <conditionalFormatting sqref="E26">
    <cfRule type="expression" dxfId="370" priority="3">
      <formula>COUNTIF($AB$26:$AD$26,FALSE)=3</formula>
    </cfRule>
  </conditionalFormatting>
  <conditionalFormatting sqref="E31:E34">
    <cfRule type="expression" dxfId="369" priority="4">
      <formula>COUNTIF($AB$31:$AB$34,TRUE)&gt;0</formula>
    </cfRule>
    <cfRule type="expression" dxfId="368" priority="5">
      <formula>$AB$28=TRUE</formula>
    </cfRule>
  </conditionalFormatting>
  <conditionalFormatting sqref="I26">
    <cfRule type="expression" dxfId="367" priority="2">
      <formula>COUNTIF($AB$26:$AD$26,FALSE)=3</formula>
    </cfRule>
  </conditionalFormatting>
  <conditionalFormatting sqref="I36">
    <cfRule type="expression" dxfId="366" priority="19">
      <formula>$I$36=""</formula>
    </cfRule>
  </conditionalFormatting>
  <conditionalFormatting sqref="I37:K37">
    <cfRule type="expression" dxfId="365" priority="11">
      <formula>$I$37&gt;300</formula>
    </cfRule>
  </conditionalFormatting>
  <conditionalFormatting sqref="K28 M28">
    <cfRule type="expression" dxfId="364" priority="9">
      <formula>AND($AB$28=FALSE,$AC$28=FALSE)</formula>
    </cfRule>
  </conditionalFormatting>
  <conditionalFormatting sqref="K42:Q42">
    <cfRule type="expression" dxfId="363" priority="14">
      <formula>K42=""</formula>
    </cfRule>
  </conditionalFormatting>
  <conditionalFormatting sqref="K38:Y38">
    <cfRule type="expression" dxfId="362" priority="13">
      <formula>$K$38=""</formula>
    </cfRule>
  </conditionalFormatting>
  <conditionalFormatting sqref="K40:Y40 K41">
    <cfRule type="expression" dxfId="361" priority="15">
      <formula>K40=""</formula>
    </cfRule>
  </conditionalFormatting>
  <conditionalFormatting sqref="M26">
    <cfRule type="expression" dxfId="360" priority="1">
      <formula>COUNTIF($AB$26:$AD$26,FALSE)=3</formula>
    </cfRule>
  </conditionalFormatting>
  <conditionalFormatting sqref="M39:Y39">
    <cfRule type="expression" dxfId="359" priority="18">
      <formula>M39=""</formula>
    </cfRule>
  </conditionalFormatting>
  <conditionalFormatting sqref="N23:P23">
    <cfRule type="expression" dxfId="358" priority="7">
      <formula>$N$23=0</formula>
    </cfRule>
  </conditionalFormatting>
  <conditionalFormatting sqref="Q37:R37 V37:W37">
    <cfRule type="expression" dxfId="357" priority="16">
      <formula>Q37=""</formula>
    </cfRule>
  </conditionalFormatting>
  <conditionalFormatting sqref="Q7:Y7">
    <cfRule type="expression" dxfId="356" priority="12">
      <formula>$Q$7=""</formula>
    </cfRule>
  </conditionalFormatting>
  <conditionalFormatting sqref="Q9:Y10">
    <cfRule type="expression" dxfId="355" priority="20">
      <formula>$Q$9=""</formula>
    </cfRule>
  </conditionalFormatting>
  <conditionalFormatting sqref="Q11:Y11">
    <cfRule type="expression" dxfId="354" priority="17">
      <formula>$Q$11=""</formula>
    </cfRule>
  </conditionalFormatting>
  <conditionalFormatting sqref="Q12:Y12">
    <cfRule type="containsBlanks" dxfId="353" priority="10">
      <formula>LEN(TRIM(Q12))=0</formula>
    </cfRule>
  </conditionalFormatting>
  <conditionalFormatting sqref="R8:V8">
    <cfRule type="expression" dxfId="352" priority="21">
      <formula>$R$8=""</formula>
    </cfRule>
  </conditionalFormatting>
  <conditionalFormatting sqref="T4 T41">
    <cfRule type="expression" dxfId="351" priority="24">
      <formula>T4=""</formula>
    </cfRule>
  </conditionalFormatting>
  <conditionalFormatting sqref="V4">
    <cfRule type="expression" dxfId="350" priority="23">
      <formula>V4=""</formula>
    </cfRule>
  </conditionalFormatting>
  <conditionalFormatting sqref="X4">
    <cfRule type="expression" dxfId="349" priority="22">
      <formula>X4=""</formula>
    </cfRule>
  </conditionalFormatting>
  <conditionalFormatting sqref="AA21">
    <cfRule type="expression" priority="8">
      <formula>$AB$32=FALSE</formula>
    </cfRule>
  </conditionalFormatting>
  <dataValidations count="2">
    <dataValidation type="custom" errorStyle="warning" imeMode="halfKatakana" allowBlank="1" showInputMessage="1" showErrorMessage="1" error="半角ｶﾀｶﾅで入力してください" sqref="M39:Y39" xr:uid="{00000000-0002-0000-0000-000000000000}">
      <formula1>LEN(M39)=LENB(M39)</formula1>
    </dataValidation>
    <dataValidation imeMode="halfAlpha" allowBlank="1" showInputMessage="1" showErrorMessage="1" sqref="Q37:R37 T41 R8:V8 V37:W37 K41:Q42" xr:uid="{00000000-0002-0000-0000-000001000000}"/>
  </dataValidations>
  <pageMargins left="0.70866141732283472" right="0.70866141732283472" top="0.43307086614173229" bottom="0.74803149606299213" header="0.31496062992125984" footer="0.31496062992125984"/>
  <pageSetup paperSize="9" scale="90"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locked="0" defaultSize="0" autoFill="0" autoLine="0" autoPict="0">
                <anchor moveWithCells="1">
                  <from>
                    <xdr:col>10</xdr:col>
                    <xdr:colOff>107950</xdr:colOff>
                    <xdr:row>26</xdr:row>
                    <xdr:rowOff>95250</xdr:rowOff>
                  </from>
                  <to>
                    <xdr:col>11</xdr:col>
                    <xdr:colOff>0</xdr:colOff>
                    <xdr:row>28</xdr:row>
                    <xdr:rowOff>19050</xdr:rowOff>
                  </to>
                </anchor>
              </controlPr>
            </control>
          </mc:Choice>
        </mc:AlternateContent>
        <mc:AlternateContent xmlns:mc="http://schemas.openxmlformats.org/markup-compatibility/2006">
          <mc:Choice Requires="x14">
            <control shapeId="87042" r:id="rId5" name="Check Box 2">
              <controlPr locked="0" defaultSize="0" autoFill="0" autoLine="0" autoPict="0">
                <anchor moveWithCells="1">
                  <from>
                    <xdr:col>12</xdr:col>
                    <xdr:colOff>31750</xdr:colOff>
                    <xdr:row>26</xdr:row>
                    <xdr:rowOff>57150</xdr:rowOff>
                  </from>
                  <to>
                    <xdr:col>14</xdr:col>
                    <xdr:colOff>57150</xdr:colOff>
                    <xdr:row>29</xdr:row>
                    <xdr:rowOff>0</xdr:rowOff>
                  </to>
                </anchor>
              </controlPr>
            </control>
          </mc:Choice>
        </mc:AlternateContent>
        <mc:AlternateContent xmlns:mc="http://schemas.openxmlformats.org/markup-compatibility/2006">
          <mc:Choice Requires="x14">
            <control shapeId="87043" r:id="rId6" name="Check Box 3">
              <controlPr locked="0" defaultSize="0" autoFill="0" autoLine="0" autoPict="0">
                <anchor moveWithCells="1">
                  <from>
                    <xdr:col>4</xdr:col>
                    <xdr:colOff>69850</xdr:colOff>
                    <xdr:row>30</xdr:row>
                    <xdr:rowOff>0</xdr:rowOff>
                  </from>
                  <to>
                    <xdr:col>5</xdr:col>
                    <xdr:colOff>19050</xdr:colOff>
                    <xdr:row>31</xdr:row>
                    <xdr:rowOff>38100</xdr:rowOff>
                  </to>
                </anchor>
              </controlPr>
            </control>
          </mc:Choice>
        </mc:AlternateContent>
        <mc:AlternateContent xmlns:mc="http://schemas.openxmlformats.org/markup-compatibility/2006">
          <mc:Choice Requires="x14">
            <control shapeId="87044" r:id="rId7" name="Check Box 4">
              <controlPr locked="0" defaultSize="0" autoFill="0" autoLine="0" autoPict="0">
                <anchor moveWithCells="1">
                  <from>
                    <xdr:col>4</xdr:col>
                    <xdr:colOff>69850</xdr:colOff>
                    <xdr:row>31</xdr:row>
                    <xdr:rowOff>0</xdr:rowOff>
                  </from>
                  <to>
                    <xdr:col>5</xdr:col>
                    <xdr:colOff>19050</xdr:colOff>
                    <xdr:row>32</xdr:row>
                    <xdr:rowOff>38100</xdr:rowOff>
                  </to>
                </anchor>
              </controlPr>
            </control>
          </mc:Choice>
        </mc:AlternateContent>
        <mc:AlternateContent xmlns:mc="http://schemas.openxmlformats.org/markup-compatibility/2006">
          <mc:Choice Requires="x14">
            <control shapeId="87045" r:id="rId8" name="Check Box 5">
              <controlPr locked="0" defaultSize="0" autoFill="0" autoLine="0" autoPict="0">
                <anchor moveWithCells="1">
                  <from>
                    <xdr:col>4</xdr:col>
                    <xdr:colOff>69850</xdr:colOff>
                    <xdr:row>31</xdr:row>
                    <xdr:rowOff>0</xdr:rowOff>
                  </from>
                  <to>
                    <xdr:col>5</xdr:col>
                    <xdr:colOff>19050</xdr:colOff>
                    <xdr:row>32</xdr:row>
                    <xdr:rowOff>38100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4</xdr:col>
                    <xdr:colOff>69850</xdr:colOff>
                    <xdr:row>32</xdr:row>
                    <xdr:rowOff>12700</xdr:rowOff>
                  </from>
                  <to>
                    <xdr:col>4</xdr:col>
                    <xdr:colOff>298450</xdr:colOff>
                    <xdr:row>33</xdr:row>
                    <xdr:rowOff>19050</xdr:rowOff>
                  </to>
                </anchor>
              </controlPr>
            </control>
          </mc:Choice>
        </mc:AlternateContent>
        <mc:AlternateContent xmlns:mc="http://schemas.openxmlformats.org/markup-compatibility/2006">
          <mc:Choice Requires="x14">
            <control shapeId="87047" r:id="rId10" name="Check Box 7">
              <controlPr defaultSize="0" autoFill="0" autoLine="0" autoPict="0">
                <anchor moveWithCells="1">
                  <from>
                    <xdr:col>4</xdr:col>
                    <xdr:colOff>69850</xdr:colOff>
                    <xdr:row>33</xdr:row>
                    <xdr:rowOff>0</xdr:rowOff>
                  </from>
                  <to>
                    <xdr:col>4</xdr:col>
                    <xdr:colOff>285750</xdr:colOff>
                    <xdr:row>34</xdr:row>
                    <xdr:rowOff>50800</xdr:rowOff>
                  </to>
                </anchor>
              </controlPr>
            </control>
          </mc:Choice>
        </mc:AlternateContent>
        <mc:AlternateContent xmlns:mc="http://schemas.openxmlformats.org/markup-compatibility/2006">
          <mc:Choice Requires="x14">
            <control shapeId="87061" r:id="rId11" name="Check Box 21">
              <controlPr locked="0" defaultSize="0" autoFill="0" autoLine="0" autoPict="0">
                <anchor moveWithCells="1">
                  <from>
                    <xdr:col>8</xdr:col>
                    <xdr:colOff>69850</xdr:colOff>
                    <xdr:row>25</xdr:row>
                    <xdr:rowOff>12700</xdr:rowOff>
                  </from>
                  <to>
                    <xdr:col>8</xdr:col>
                    <xdr:colOff>304800</xdr:colOff>
                    <xdr:row>25</xdr:row>
                    <xdr:rowOff>247650</xdr:rowOff>
                  </to>
                </anchor>
              </controlPr>
            </control>
          </mc:Choice>
        </mc:AlternateContent>
        <mc:AlternateContent xmlns:mc="http://schemas.openxmlformats.org/markup-compatibility/2006">
          <mc:Choice Requires="x14">
            <control shapeId="87062" r:id="rId12" name="Check Box 22">
              <controlPr locked="0" defaultSize="0" autoFill="0" autoLine="0" autoPict="0">
                <anchor moveWithCells="1">
                  <from>
                    <xdr:col>12</xdr:col>
                    <xdr:colOff>95250</xdr:colOff>
                    <xdr:row>25</xdr:row>
                    <xdr:rowOff>0</xdr:rowOff>
                  </from>
                  <to>
                    <xdr:col>13</xdr:col>
                    <xdr:colOff>171450</xdr:colOff>
                    <xdr:row>25</xdr:row>
                    <xdr:rowOff>241300</xdr:rowOff>
                  </to>
                </anchor>
              </controlPr>
            </control>
          </mc:Choice>
        </mc:AlternateContent>
        <mc:AlternateContent xmlns:mc="http://schemas.openxmlformats.org/markup-compatibility/2006">
          <mc:Choice Requires="x14">
            <control shapeId="87065" r:id="rId13" name="Check Box 25">
              <controlPr defaultSize="0" autoFill="0" autoLine="0" autoPict="0">
                <anchor moveWithCells="1">
                  <from>
                    <xdr:col>4</xdr:col>
                    <xdr:colOff>69850</xdr:colOff>
                    <xdr:row>25</xdr:row>
                    <xdr:rowOff>0</xdr:rowOff>
                  </from>
                  <to>
                    <xdr:col>5</xdr:col>
                    <xdr:colOff>0</xdr:colOff>
                    <xdr:row>25</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halfAlpha" allowBlank="1" showInputMessage="1" showErrorMessage="1" xr:uid="{00000000-0002-0000-0000-000002000000}">
          <x14:formula1>
            <xm:f>入力規則!$G$2:$G$13</xm:f>
          </x14:formula1>
          <xm:sqref>V4</xm:sqref>
        </x14:dataValidation>
        <x14:dataValidation type="list" imeMode="halfAlpha" allowBlank="1" showInputMessage="1" showErrorMessage="1" xr:uid="{00000000-0002-0000-0000-000003000000}">
          <x14:formula1>
            <xm:f>入力規則!$F$7:$F$8</xm:f>
          </x14:formula1>
          <xm:sqref>T4</xm:sqref>
        </x14:dataValidation>
        <x14:dataValidation type="list" allowBlank="1" showInputMessage="1" showErrorMessage="1" xr:uid="{00000000-0002-0000-0000-000004000000}">
          <x14:formula1>
            <xm:f>入力規則!$K$2:$K$14</xm:f>
          </x14:formula1>
          <xm:sqref>N23:P23</xm:sqref>
        </x14:dataValidation>
        <x14:dataValidation type="list" allowBlank="1" showInputMessage="1" showErrorMessage="1" xr:uid="{00000000-0002-0000-0000-000005000000}">
          <x14:formula1>
            <xm:f>入力規則!$A$2:$A$21</xm:f>
          </x14:formula1>
          <xm:sqref>I36:Y36</xm:sqref>
        </x14:dataValidation>
        <x14:dataValidation type="list" imeMode="halfAlpha" allowBlank="1" showInputMessage="1" showErrorMessage="1" xr:uid="{00000000-0002-0000-0000-000006000000}">
          <x14:formula1>
            <xm:f>入力規則!$H$2:$H$32</xm:f>
          </x14:formula1>
          <xm:sqref>X4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H31"/>
  <sheetViews>
    <sheetView showGridLines="0" zoomScaleNormal="100" zoomScaleSheetLayoutView="100" workbookViewId="0">
      <selection activeCell="D4" sqref="D4:AA4"/>
    </sheetView>
  </sheetViews>
  <sheetFormatPr defaultColWidth="9" defaultRowHeight="13"/>
  <cols>
    <col min="1" max="1" width="1.36328125" style="118" customWidth="1"/>
    <col min="2" max="3" width="9" style="118"/>
    <col min="4" max="4" width="17.26953125" style="118" customWidth="1"/>
    <col min="5" max="5" width="3.36328125" style="118" customWidth="1"/>
    <col min="6" max="6" width="1.7265625" style="118" customWidth="1"/>
    <col min="7" max="7" width="3.36328125" style="118" customWidth="1"/>
    <col min="8" max="8" width="2.7265625" style="118" customWidth="1"/>
    <col min="9" max="9" width="4" style="118" customWidth="1"/>
    <col min="10" max="10" width="2.7265625" style="118" customWidth="1"/>
    <col min="11" max="11" width="2" style="118" customWidth="1"/>
    <col min="12" max="12" width="2.26953125" style="118" customWidth="1"/>
    <col min="13" max="15" width="2.7265625" style="118" customWidth="1"/>
    <col min="16" max="16" width="1.7265625" style="118" customWidth="1"/>
    <col min="17" max="17" width="3.36328125" style="118" customWidth="1"/>
    <col min="18" max="18" width="2.7265625" style="118" customWidth="1"/>
    <col min="19" max="19" width="3.453125" style="118" customWidth="1"/>
    <col min="20" max="20" width="2.7265625" style="118" customWidth="1"/>
    <col min="21" max="22" width="2" style="118" customWidth="1"/>
    <col min="23" max="24" width="2.7265625" style="118" customWidth="1"/>
    <col min="25" max="25" width="3.7265625" style="118" customWidth="1"/>
    <col min="26" max="27" width="2.7265625" style="118" customWidth="1"/>
    <col min="28" max="28" width="40.7265625" style="118" customWidth="1"/>
    <col min="29" max="34" width="9" style="118" hidden="1" customWidth="1"/>
    <col min="35" max="16384" width="9" style="118"/>
  </cols>
  <sheetData>
    <row r="1" spans="1:31" s="460" customFormat="1">
      <c r="A1" s="482" t="s">
        <v>557</v>
      </c>
      <c r="X1" s="1268" t="str">
        <f>申１!Y1</f>
        <v>令和７年度パパ</v>
      </c>
      <c r="Y1" s="1268"/>
      <c r="Z1" s="1268"/>
      <c r="AA1" s="1268"/>
    </row>
    <row r="2" spans="1:31" s="72" customFormat="1" ht="25" customHeight="1">
      <c r="B2" s="136" t="s">
        <v>279</v>
      </c>
      <c r="C2" s="137"/>
      <c r="D2" s="137"/>
      <c r="E2" s="137"/>
      <c r="F2" s="137"/>
    </row>
    <row r="3" spans="1:31" ht="11.5" customHeight="1"/>
    <row r="4" spans="1:31" s="72" customFormat="1" ht="43.5" customHeight="1">
      <c r="B4" s="138" t="s">
        <v>6</v>
      </c>
      <c r="C4" s="138"/>
      <c r="D4" s="1323" t="str">
        <f>IF(申１!Q11="","",申１!Q11)</f>
        <v/>
      </c>
      <c r="E4" s="1324"/>
      <c r="F4" s="1324"/>
      <c r="G4" s="1324"/>
      <c r="H4" s="1324"/>
      <c r="I4" s="1324"/>
      <c r="J4" s="1324"/>
      <c r="K4" s="1324"/>
      <c r="L4" s="1324"/>
      <c r="M4" s="1324"/>
      <c r="N4" s="1324"/>
      <c r="O4" s="1324"/>
      <c r="P4" s="1324"/>
      <c r="Q4" s="1324"/>
      <c r="R4" s="1324"/>
      <c r="S4" s="1324"/>
      <c r="T4" s="1324"/>
      <c r="U4" s="1324"/>
      <c r="V4" s="1324"/>
      <c r="W4" s="1324"/>
      <c r="X4" s="1324"/>
      <c r="Y4" s="1324"/>
      <c r="Z4" s="1324"/>
      <c r="AA4" s="1325"/>
    </row>
    <row r="5" spans="1:31" ht="11.25" customHeight="1"/>
    <row r="6" spans="1:31" ht="13.5" thickBot="1">
      <c r="B6" s="118" t="s">
        <v>280</v>
      </c>
    </row>
    <row r="7" spans="1:31" ht="30.75" customHeight="1">
      <c r="B7" s="1326" t="s">
        <v>281</v>
      </c>
      <c r="C7" s="1327"/>
      <c r="D7" s="1328"/>
      <c r="E7" s="1329"/>
      <c r="F7" s="1330"/>
      <c r="G7" s="1330"/>
      <c r="H7" s="1330"/>
      <c r="I7" s="1330"/>
      <c r="J7" s="1330"/>
      <c r="K7" s="1330"/>
      <c r="L7" s="1330"/>
      <c r="M7" s="1330"/>
      <c r="N7" s="1330"/>
      <c r="O7" s="1330"/>
      <c r="P7" s="1330"/>
      <c r="Q7" s="1330"/>
      <c r="R7" s="1330"/>
      <c r="S7" s="1330"/>
      <c r="T7" s="1330"/>
      <c r="U7" s="1330"/>
      <c r="V7" s="1330"/>
      <c r="W7" s="1330"/>
      <c r="X7" s="1330"/>
      <c r="Y7" s="1330"/>
      <c r="Z7" s="1330"/>
      <c r="AA7" s="1331"/>
    </row>
    <row r="8" spans="1:31" ht="30.75" customHeight="1">
      <c r="B8" s="1332" t="s">
        <v>17</v>
      </c>
      <c r="C8" s="1333"/>
      <c r="D8" s="1334"/>
      <c r="E8" s="1335"/>
      <c r="F8" s="1336"/>
      <c r="G8" s="1336"/>
      <c r="H8" s="1336"/>
      <c r="I8" s="1336"/>
      <c r="J8" s="1336"/>
      <c r="K8" s="1336"/>
      <c r="L8" s="1336"/>
      <c r="M8" s="1336"/>
      <c r="N8" s="1336"/>
      <c r="O8" s="1336"/>
      <c r="P8" s="1336"/>
      <c r="Q8" s="1336"/>
      <c r="R8" s="1336"/>
      <c r="S8" s="1336"/>
      <c r="T8" s="1336"/>
      <c r="U8" s="1336"/>
      <c r="V8" s="1336"/>
      <c r="W8" s="1336"/>
      <c r="X8" s="1336"/>
      <c r="Y8" s="1336"/>
      <c r="Z8" s="1336"/>
      <c r="AA8" s="1337"/>
      <c r="AD8" s="543">
        <v>45017</v>
      </c>
    </row>
    <row r="9" spans="1:31" ht="21.75" customHeight="1">
      <c r="B9" s="1316" t="s">
        <v>361</v>
      </c>
      <c r="C9" s="1317"/>
      <c r="D9" s="1317"/>
      <c r="E9" s="528" t="s">
        <v>1</v>
      </c>
      <c r="F9" s="101"/>
      <c r="G9" s="529"/>
      <c r="H9" s="101" t="s">
        <v>282</v>
      </c>
      <c r="I9" s="529"/>
      <c r="J9" s="101" t="s">
        <v>26</v>
      </c>
      <c r="K9" s="1321"/>
      <c r="L9" s="1321"/>
      <c r="M9" s="101" t="s">
        <v>155</v>
      </c>
      <c r="N9" s="101" t="s">
        <v>157</v>
      </c>
      <c r="O9" s="101" t="s">
        <v>1</v>
      </c>
      <c r="P9" s="101"/>
      <c r="Q9" s="529"/>
      <c r="R9" s="101" t="s">
        <v>282</v>
      </c>
      <c r="S9" s="529"/>
      <c r="T9" s="101" t="s">
        <v>26</v>
      </c>
      <c r="U9" s="1321"/>
      <c r="V9" s="1321"/>
      <c r="W9" s="101" t="s">
        <v>155</v>
      </c>
      <c r="X9" s="530" t="s">
        <v>283</v>
      </c>
      <c r="Y9" s="684" t="str">
        <f>AE9</f>
        <v/>
      </c>
      <c r="Z9" s="96" t="s">
        <v>284</v>
      </c>
      <c r="AA9" s="141"/>
      <c r="AB9" s="142" t="str">
        <f>IF(SUM(Y9:Y14)=0,"",IF(SUM(Y9:Y14)&lt;15,"※　育業日数が15日未満のため対象外です",""))</f>
        <v/>
      </c>
      <c r="AC9" s="143">
        <f t="shared" ref="AC9:AC14" si="0">IFERROR(DATEVALUE(CONCATENATE(E9,G9,H9,I9,J9,K9,M9)),1)</f>
        <v>1</v>
      </c>
      <c r="AD9" s="143">
        <f t="shared" ref="AD9:AD14" si="1">IFERROR(DATEVALUE(CONCATENATE(O9,Q9,R9,S9,T9,U9,W9)),1)</f>
        <v>1</v>
      </c>
      <c r="AE9" s="144" t="str">
        <f>IF(OR(AC9=1,AD9=1),"",AD9-AC9+1)</f>
        <v/>
      </c>
    </row>
    <row r="10" spans="1:31" ht="21.75" customHeight="1">
      <c r="B10" s="1318"/>
      <c r="C10" s="1319"/>
      <c r="D10" s="1319"/>
      <c r="E10" s="518" t="s">
        <v>1</v>
      </c>
      <c r="F10" s="517"/>
      <c r="G10" s="519"/>
      <c r="H10" s="517" t="s">
        <v>282</v>
      </c>
      <c r="I10" s="519"/>
      <c r="J10" s="517" t="s">
        <v>26</v>
      </c>
      <c r="K10" s="1322"/>
      <c r="L10" s="1322"/>
      <c r="M10" s="517" t="s">
        <v>155</v>
      </c>
      <c r="N10" s="517" t="s">
        <v>157</v>
      </c>
      <c r="O10" s="517" t="s">
        <v>1</v>
      </c>
      <c r="P10" s="517"/>
      <c r="Q10" s="519"/>
      <c r="R10" s="517" t="s">
        <v>282</v>
      </c>
      <c r="S10" s="519"/>
      <c r="T10" s="517" t="s">
        <v>26</v>
      </c>
      <c r="U10" s="1322"/>
      <c r="V10" s="1322"/>
      <c r="W10" s="517" t="s">
        <v>155</v>
      </c>
      <c r="X10" s="531" t="s">
        <v>283</v>
      </c>
      <c r="Y10" s="685" t="str">
        <f t="shared" ref="Y10:Y14" si="2">AE10</f>
        <v/>
      </c>
      <c r="Z10" s="532" t="s">
        <v>284</v>
      </c>
      <c r="AA10" s="148"/>
      <c r="AB10" s="682"/>
      <c r="AC10" s="143">
        <f t="shared" si="0"/>
        <v>1</v>
      </c>
      <c r="AD10" s="143">
        <f t="shared" si="1"/>
        <v>1</v>
      </c>
      <c r="AE10" s="144" t="str">
        <f t="shared" ref="AE10:AE14" si="3">IF(OR(AC10=1,AD10=1),"",AD10-AC10+1)</f>
        <v/>
      </c>
    </row>
    <row r="11" spans="1:31" ht="21.75" customHeight="1">
      <c r="B11" s="1318"/>
      <c r="C11" s="1319"/>
      <c r="D11" s="1319"/>
      <c r="E11" s="518" t="s">
        <v>1</v>
      </c>
      <c r="F11" s="517"/>
      <c r="G11" s="519"/>
      <c r="H11" s="517" t="s">
        <v>282</v>
      </c>
      <c r="I11" s="519"/>
      <c r="J11" s="517" t="s">
        <v>26</v>
      </c>
      <c r="K11" s="1322"/>
      <c r="L11" s="1322"/>
      <c r="M11" s="517" t="s">
        <v>155</v>
      </c>
      <c r="N11" s="517" t="s">
        <v>157</v>
      </c>
      <c r="O11" s="517" t="s">
        <v>1</v>
      </c>
      <c r="P11" s="517"/>
      <c r="Q11" s="519"/>
      <c r="R11" s="517" t="s">
        <v>282</v>
      </c>
      <c r="S11" s="519"/>
      <c r="T11" s="517" t="s">
        <v>26</v>
      </c>
      <c r="U11" s="1322"/>
      <c r="V11" s="1322"/>
      <c r="W11" s="517" t="s">
        <v>155</v>
      </c>
      <c r="X11" s="531" t="s">
        <v>283</v>
      </c>
      <c r="Y11" s="685" t="str">
        <f t="shared" si="2"/>
        <v/>
      </c>
      <c r="Z11" s="532" t="s">
        <v>284</v>
      </c>
      <c r="AA11" s="148"/>
      <c r="AC11" s="143">
        <f t="shared" si="0"/>
        <v>1</v>
      </c>
      <c r="AD11" s="143">
        <f t="shared" si="1"/>
        <v>1</v>
      </c>
      <c r="AE11" s="144" t="str">
        <f t="shared" si="3"/>
        <v/>
      </c>
    </row>
    <row r="12" spans="1:31" ht="21.75" customHeight="1">
      <c r="B12" s="1318"/>
      <c r="C12" s="1319"/>
      <c r="D12" s="1319"/>
      <c r="E12" s="518" t="s">
        <v>1</v>
      </c>
      <c r="F12" s="517"/>
      <c r="G12" s="519"/>
      <c r="H12" s="517" t="s">
        <v>282</v>
      </c>
      <c r="I12" s="519"/>
      <c r="J12" s="517" t="s">
        <v>26</v>
      </c>
      <c r="K12" s="1322"/>
      <c r="L12" s="1322"/>
      <c r="M12" s="517" t="s">
        <v>155</v>
      </c>
      <c r="N12" s="517" t="s">
        <v>157</v>
      </c>
      <c r="O12" s="517" t="s">
        <v>1</v>
      </c>
      <c r="P12" s="517"/>
      <c r="Q12" s="519"/>
      <c r="R12" s="517" t="s">
        <v>282</v>
      </c>
      <c r="S12" s="519"/>
      <c r="T12" s="517" t="s">
        <v>26</v>
      </c>
      <c r="U12" s="1322"/>
      <c r="V12" s="1322"/>
      <c r="W12" s="517" t="s">
        <v>155</v>
      </c>
      <c r="X12" s="531" t="s">
        <v>283</v>
      </c>
      <c r="Y12" s="685" t="str">
        <f t="shared" si="2"/>
        <v/>
      </c>
      <c r="Z12" s="532" t="s">
        <v>284</v>
      </c>
      <c r="AA12" s="148"/>
      <c r="AC12" s="143">
        <f t="shared" si="0"/>
        <v>1</v>
      </c>
      <c r="AD12" s="143">
        <f t="shared" si="1"/>
        <v>1</v>
      </c>
      <c r="AE12" s="144" t="str">
        <f t="shared" si="3"/>
        <v/>
      </c>
    </row>
    <row r="13" spans="1:31" ht="21.75" customHeight="1">
      <c r="B13" s="1318"/>
      <c r="C13" s="1319"/>
      <c r="D13" s="1319"/>
      <c r="E13" s="518" t="s">
        <v>1</v>
      </c>
      <c r="F13" s="517"/>
      <c r="G13" s="519"/>
      <c r="H13" s="517" t="s">
        <v>282</v>
      </c>
      <c r="I13" s="519"/>
      <c r="J13" s="517" t="s">
        <v>26</v>
      </c>
      <c r="K13" s="1322"/>
      <c r="L13" s="1322"/>
      <c r="M13" s="517" t="s">
        <v>155</v>
      </c>
      <c r="N13" s="517" t="s">
        <v>157</v>
      </c>
      <c r="O13" s="517" t="s">
        <v>1</v>
      </c>
      <c r="P13" s="517"/>
      <c r="Q13" s="519"/>
      <c r="R13" s="517" t="s">
        <v>282</v>
      </c>
      <c r="S13" s="519"/>
      <c r="T13" s="517" t="s">
        <v>26</v>
      </c>
      <c r="U13" s="1322"/>
      <c r="V13" s="1322"/>
      <c r="W13" s="517" t="s">
        <v>155</v>
      </c>
      <c r="X13" s="531" t="s">
        <v>283</v>
      </c>
      <c r="Y13" s="685" t="str">
        <f t="shared" si="2"/>
        <v/>
      </c>
      <c r="Z13" s="532" t="s">
        <v>284</v>
      </c>
      <c r="AA13" s="148"/>
      <c r="AC13" s="143">
        <f t="shared" si="0"/>
        <v>1</v>
      </c>
      <c r="AD13" s="143">
        <f t="shared" si="1"/>
        <v>1</v>
      </c>
      <c r="AE13" s="144" t="str">
        <f t="shared" si="3"/>
        <v/>
      </c>
    </row>
    <row r="14" spans="1:31" ht="21.75" customHeight="1">
      <c r="B14" s="1318"/>
      <c r="C14" s="1320"/>
      <c r="D14" s="1320"/>
      <c r="E14" s="528" t="s">
        <v>1</v>
      </c>
      <c r="F14" s="463"/>
      <c r="G14" s="474"/>
      <c r="H14" s="463" t="s">
        <v>282</v>
      </c>
      <c r="I14" s="474"/>
      <c r="J14" s="463" t="s">
        <v>26</v>
      </c>
      <c r="K14" s="1289"/>
      <c r="L14" s="1289"/>
      <c r="M14" s="463" t="s">
        <v>155</v>
      </c>
      <c r="N14" s="463" t="s">
        <v>157</v>
      </c>
      <c r="O14" s="463" t="s">
        <v>1</v>
      </c>
      <c r="P14" s="463"/>
      <c r="Q14" s="474"/>
      <c r="R14" s="463" t="s">
        <v>282</v>
      </c>
      <c r="S14" s="474"/>
      <c r="T14" s="463" t="s">
        <v>26</v>
      </c>
      <c r="U14" s="1289"/>
      <c r="V14" s="1289"/>
      <c r="W14" s="463" t="s">
        <v>155</v>
      </c>
      <c r="X14" s="533" t="s">
        <v>283</v>
      </c>
      <c r="Y14" s="686" t="str">
        <f t="shared" si="2"/>
        <v/>
      </c>
      <c r="Z14" s="534" t="s">
        <v>284</v>
      </c>
      <c r="AA14" s="141"/>
      <c r="AC14" s="143">
        <f t="shared" si="0"/>
        <v>1</v>
      </c>
      <c r="AD14" s="143">
        <f t="shared" si="1"/>
        <v>1</v>
      </c>
      <c r="AE14" s="144" t="str">
        <f t="shared" si="3"/>
        <v/>
      </c>
    </row>
    <row r="15" spans="1:31" s="460" customFormat="1" ht="21.75" customHeight="1" thickBot="1">
      <c r="B15" s="1269" t="s">
        <v>482</v>
      </c>
      <c r="C15" s="1270"/>
      <c r="D15" s="1271"/>
      <c r="E15" s="1275"/>
      <c r="F15" s="1276"/>
      <c r="G15" s="1272" t="s">
        <v>483</v>
      </c>
      <c r="H15" s="1273"/>
      <c r="I15" s="1273"/>
      <c r="J15" s="1273"/>
      <c r="K15" s="1273"/>
      <c r="L15" s="1273"/>
      <c r="M15" s="1273"/>
      <c r="N15" s="1273"/>
      <c r="O15" s="1273"/>
      <c r="P15" s="1273"/>
      <c r="Q15" s="1273"/>
      <c r="R15" s="1273"/>
      <c r="S15" s="1273"/>
      <c r="T15" s="1273"/>
      <c r="U15" s="1273"/>
      <c r="V15" s="1273"/>
      <c r="W15" s="1273"/>
      <c r="X15" s="1273"/>
      <c r="Y15" s="1273"/>
      <c r="Z15" s="1273"/>
      <c r="AA15" s="1274"/>
      <c r="AC15" s="143" t="b">
        <v>0</v>
      </c>
      <c r="AD15" s="143"/>
      <c r="AE15" s="144"/>
    </row>
    <row r="16" spans="1:31" ht="18" customHeight="1">
      <c r="E16" s="118" t="s">
        <v>285</v>
      </c>
      <c r="AC16" s="143"/>
      <c r="AD16" s="143"/>
      <c r="AE16" s="154"/>
    </row>
    <row r="17" spans="2:33" ht="13.5" thickBot="1">
      <c r="B17" s="118" t="s">
        <v>286</v>
      </c>
    </row>
    <row r="18" spans="2:33" ht="74.25" customHeight="1">
      <c r="B18" s="1290" t="s">
        <v>287</v>
      </c>
      <c r="C18" s="1291"/>
      <c r="D18" s="1292"/>
      <c r="E18" s="1310"/>
      <c r="F18" s="1311"/>
      <c r="G18" s="1311"/>
      <c r="H18" s="1311"/>
      <c r="I18" s="1311"/>
      <c r="J18" s="1311"/>
      <c r="K18" s="1311"/>
      <c r="L18" s="1311"/>
      <c r="M18" s="1311"/>
      <c r="N18" s="1311"/>
      <c r="O18" s="1311"/>
      <c r="P18" s="1311"/>
      <c r="Q18" s="1311"/>
      <c r="R18" s="1311"/>
      <c r="S18" s="1311"/>
      <c r="T18" s="1311"/>
      <c r="U18" s="1311"/>
      <c r="V18" s="1311"/>
      <c r="W18" s="1311"/>
      <c r="X18" s="1311"/>
      <c r="Y18" s="1311"/>
      <c r="Z18" s="1311"/>
      <c r="AA18" s="1312"/>
    </row>
    <row r="19" spans="2:33" ht="74.25" customHeight="1">
      <c r="B19" s="1282" t="s">
        <v>579</v>
      </c>
      <c r="C19" s="1283"/>
      <c r="D19" s="1284"/>
      <c r="E19" s="1313"/>
      <c r="F19" s="1314"/>
      <c r="G19" s="1314"/>
      <c r="H19" s="1314"/>
      <c r="I19" s="1314"/>
      <c r="J19" s="1314"/>
      <c r="K19" s="1314"/>
      <c r="L19" s="1314"/>
      <c r="M19" s="1314"/>
      <c r="N19" s="1314"/>
      <c r="O19" s="1314"/>
      <c r="P19" s="1314"/>
      <c r="Q19" s="1314"/>
      <c r="R19" s="1314"/>
      <c r="S19" s="1314"/>
      <c r="T19" s="1314"/>
      <c r="U19" s="1314"/>
      <c r="V19" s="1314"/>
      <c r="W19" s="1314"/>
      <c r="X19" s="1314"/>
      <c r="Y19" s="1314"/>
      <c r="Z19" s="1314"/>
      <c r="AA19" s="1315"/>
    </row>
    <row r="20" spans="2:33" ht="49.9" customHeight="1">
      <c r="B20" s="1282" t="s">
        <v>288</v>
      </c>
      <c r="C20" s="1283"/>
      <c r="D20" s="1284"/>
      <c r="E20" s="697"/>
      <c r="F20" s="1285" t="s">
        <v>289</v>
      </c>
      <c r="G20" s="1285"/>
      <c r="H20" s="139" t="s">
        <v>283</v>
      </c>
      <c r="I20" s="698"/>
      <c r="J20" s="1286" t="s">
        <v>290</v>
      </c>
      <c r="K20" s="1286"/>
      <c r="L20" s="1286"/>
      <c r="M20" s="699"/>
      <c r="N20" s="1287" t="s">
        <v>291</v>
      </c>
      <c r="O20" s="1287"/>
      <c r="P20" s="1287"/>
      <c r="Q20" s="700"/>
      <c r="R20" s="155" t="s">
        <v>292</v>
      </c>
      <c r="AA20" s="156"/>
      <c r="AD20" s="126" t="b">
        <v>0</v>
      </c>
      <c r="AE20" s="126" t="b">
        <v>0</v>
      </c>
      <c r="AF20" s="126" t="b">
        <v>0</v>
      </c>
      <c r="AG20" s="126" t="b">
        <v>0</v>
      </c>
    </row>
    <row r="21" spans="2:33" ht="48" customHeight="1">
      <c r="B21" s="1282" t="s">
        <v>293</v>
      </c>
      <c r="C21" s="1283"/>
      <c r="D21" s="1284"/>
      <c r="E21" s="702"/>
      <c r="F21" s="1288" t="s">
        <v>289</v>
      </c>
      <c r="G21" s="1288"/>
      <c r="H21" s="146"/>
      <c r="I21" s="146"/>
      <c r="J21" s="146"/>
      <c r="K21" s="146"/>
      <c r="L21" s="146"/>
      <c r="M21" s="146"/>
      <c r="N21" s="146"/>
      <c r="O21" s="146"/>
      <c r="P21" s="147"/>
      <c r="Q21" s="701"/>
      <c r="R21" s="157" t="s">
        <v>292</v>
      </c>
      <c r="S21" s="146"/>
      <c r="T21" s="146"/>
      <c r="U21" s="146"/>
      <c r="V21" s="146"/>
      <c r="W21" s="146"/>
      <c r="X21" s="146"/>
      <c r="Y21" s="146"/>
      <c r="Z21" s="146"/>
      <c r="AA21" s="158"/>
      <c r="AD21" s="126" t="b">
        <v>0</v>
      </c>
      <c r="AE21" s="126" t="b">
        <v>0</v>
      </c>
      <c r="AF21" s="126"/>
      <c r="AG21" s="126"/>
    </row>
    <row r="22" spans="2:33" ht="60" customHeight="1" thickBot="1">
      <c r="B22" s="1293" t="s">
        <v>294</v>
      </c>
      <c r="C22" s="1294"/>
      <c r="D22" s="1295"/>
      <c r="E22" s="1296"/>
      <c r="F22" s="1297"/>
      <c r="G22" s="1297"/>
      <c r="H22" s="1297"/>
      <c r="I22" s="1297"/>
      <c r="J22" s="1297"/>
      <c r="K22" s="1297"/>
      <c r="L22" s="1297"/>
      <c r="M22" s="1297"/>
      <c r="N22" s="1297"/>
      <c r="O22" s="1297"/>
      <c r="P22" s="1297"/>
      <c r="Q22" s="1297"/>
      <c r="R22" s="1297"/>
      <c r="S22" s="1297"/>
      <c r="T22" s="1297"/>
      <c r="U22" s="1297"/>
      <c r="V22" s="1297"/>
      <c r="W22" s="1297"/>
      <c r="X22" s="1297"/>
      <c r="Y22" s="1297"/>
      <c r="Z22" s="1297"/>
      <c r="AA22" s="1298"/>
      <c r="AD22" s="126"/>
      <c r="AE22" s="126"/>
      <c r="AF22" s="126"/>
      <c r="AG22" s="126"/>
    </row>
    <row r="23" spans="2:33" ht="10.9" customHeight="1">
      <c r="AD23" s="126"/>
      <c r="AE23" s="126"/>
      <c r="AF23" s="126"/>
      <c r="AG23" s="126"/>
    </row>
    <row r="24" spans="2:33" ht="28.5" customHeight="1" thickBot="1">
      <c r="B24" s="72" t="s">
        <v>295</v>
      </c>
      <c r="AD24" s="126"/>
      <c r="AE24" s="126"/>
      <c r="AF24" s="126"/>
      <c r="AG24" s="126"/>
    </row>
    <row r="25" spans="2:33" s="460" customFormat="1" ht="27" customHeight="1">
      <c r="B25" s="1277" t="s">
        <v>484</v>
      </c>
      <c r="C25" s="1278"/>
      <c r="D25" s="1278"/>
      <c r="E25" s="1279" t="s">
        <v>1</v>
      </c>
      <c r="F25" s="1280"/>
      <c r="G25" s="171"/>
      <c r="H25" s="169" t="s">
        <v>2</v>
      </c>
      <c r="I25" s="171"/>
      <c r="J25" s="169" t="s">
        <v>3</v>
      </c>
      <c r="K25" s="1281"/>
      <c r="L25" s="1281"/>
      <c r="M25" s="169" t="s">
        <v>4</v>
      </c>
      <c r="N25" s="169"/>
      <c r="O25" s="169"/>
      <c r="P25" s="169"/>
      <c r="Q25" s="169"/>
      <c r="R25" s="169"/>
      <c r="S25" s="169"/>
      <c r="T25" s="169"/>
      <c r="U25" s="169"/>
      <c r="V25" s="169"/>
      <c r="W25" s="169"/>
      <c r="X25" s="169"/>
      <c r="Y25" s="169"/>
      <c r="Z25" s="169"/>
      <c r="AA25" s="466"/>
      <c r="AD25" s="126"/>
      <c r="AE25" s="126"/>
      <c r="AF25" s="126"/>
      <c r="AG25" s="126"/>
    </row>
    <row r="26" spans="2:33" ht="27" customHeight="1">
      <c r="B26" s="1299" t="s">
        <v>296</v>
      </c>
      <c r="C26" s="1300"/>
      <c r="D26" s="1301"/>
      <c r="E26" s="703"/>
      <c r="F26" s="1306" t="s">
        <v>297</v>
      </c>
      <c r="G26" s="1306"/>
      <c r="H26" s="1306"/>
      <c r="I26" s="1306"/>
      <c r="J26" s="1306"/>
      <c r="K26" s="1306"/>
      <c r="L26" s="1306"/>
      <c r="M26" s="706"/>
      <c r="N26" s="1306" t="s">
        <v>298</v>
      </c>
      <c r="O26" s="1306"/>
      <c r="P26" s="1306"/>
      <c r="Q26" s="1306"/>
      <c r="R26" s="1306"/>
      <c r="S26" s="1306"/>
      <c r="T26" s="1306"/>
      <c r="U26" s="464"/>
      <c r="V26" s="464"/>
      <c r="W26" s="464"/>
      <c r="X26" s="464"/>
      <c r="Y26" s="464"/>
      <c r="Z26" s="464"/>
      <c r="AA26" s="465"/>
      <c r="AD26" s="126" t="b">
        <v>0</v>
      </c>
      <c r="AE26" s="126" t="b">
        <v>0</v>
      </c>
      <c r="AF26" s="126"/>
      <c r="AG26" s="126"/>
    </row>
    <row r="27" spans="2:33" ht="27" customHeight="1">
      <c r="B27" s="1299"/>
      <c r="C27" s="1302"/>
      <c r="D27" s="1301"/>
      <c r="E27" s="704"/>
      <c r="F27" s="1307" t="s">
        <v>486</v>
      </c>
      <c r="G27" s="1307"/>
      <c r="H27" s="1307"/>
      <c r="I27" s="1307"/>
      <c r="J27" s="1307"/>
      <c r="K27" s="1307"/>
      <c r="L27" s="1307"/>
      <c r="M27" s="707"/>
      <c r="N27" s="1307" t="s">
        <v>299</v>
      </c>
      <c r="O27" s="1307"/>
      <c r="P27" s="1307"/>
      <c r="Q27" s="1307"/>
      <c r="R27" s="1307"/>
      <c r="S27" s="1307"/>
      <c r="T27" s="1307"/>
      <c r="U27" s="1307"/>
      <c r="V27" s="159"/>
      <c r="W27" s="159"/>
      <c r="X27" s="159"/>
      <c r="Y27" s="159"/>
      <c r="Z27" s="160"/>
      <c r="AA27" s="161"/>
      <c r="AD27" s="126" t="b">
        <v>0</v>
      </c>
      <c r="AE27" s="126" t="b">
        <v>0</v>
      </c>
      <c r="AF27" s="126"/>
      <c r="AG27" s="126"/>
    </row>
    <row r="28" spans="2:33" ht="27" customHeight="1">
      <c r="B28" s="1299"/>
      <c r="C28" s="1302"/>
      <c r="D28" s="1301"/>
      <c r="E28" s="704"/>
      <c r="F28" s="1307" t="s">
        <v>300</v>
      </c>
      <c r="G28" s="1307"/>
      <c r="H28" s="1307"/>
      <c r="I28" s="1307"/>
      <c r="J28" s="1307"/>
      <c r="K28" s="1307"/>
      <c r="L28" s="1307"/>
      <c r="M28" s="707"/>
      <c r="N28" s="1308" t="s">
        <v>301</v>
      </c>
      <c r="O28" s="1308"/>
      <c r="P28" s="1308"/>
      <c r="Q28" s="1308"/>
      <c r="R28" s="1308"/>
      <c r="S28" s="1308"/>
      <c r="T28" s="160"/>
      <c r="U28" s="160"/>
      <c r="V28" s="160"/>
      <c r="W28" s="160"/>
      <c r="X28" s="160"/>
      <c r="Y28" s="160"/>
      <c r="Z28" s="160"/>
      <c r="AA28" s="161"/>
      <c r="AD28" s="126" t="b">
        <v>0</v>
      </c>
      <c r="AE28" s="126" t="b">
        <v>0</v>
      </c>
      <c r="AF28" s="126"/>
      <c r="AG28" s="126"/>
    </row>
    <row r="29" spans="2:33" ht="27" customHeight="1">
      <c r="B29" s="1303"/>
      <c r="C29" s="1304"/>
      <c r="D29" s="1305"/>
      <c r="E29" s="704"/>
      <c r="F29" s="162" t="s">
        <v>302</v>
      </c>
      <c r="G29" s="162"/>
      <c r="H29" s="162"/>
      <c r="I29" s="1309"/>
      <c r="J29" s="1309"/>
      <c r="K29" s="1309"/>
      <c r="L29" s="1309"/>
      <c r="M29" s="1309"/>
      <c r="N29" s="1309"/>
      <c r="O29" s="1309"/>
      <c r="P29" s="1309"/>
      <c r="Q29" s="1309"/>
      <c r="R29" s="1309"/>
      <c r="S29" s="1309"/>
      <c r="T29" s="160" t="s">
        <v>303</v>
      </c>
      <c r="U29" s="160"/>
      <c r="V29" s="160"/>
      <c r="W29" s="160"/>
      <c r="X29" s="160"/>
      <c r="Y29" s="160"/>
      <c r="Z29" s="160"/>
      <c r="AA29" s="161"/>
      <c r="AD29" s="126" t="b">
        <v>0</v>
      </c>
      <c r="AE29" s="126"/>
      <c r="AF29" s="126"/>
      <c r="AG29" s="126"/>
    </row>
    <row r="30" spans="2:33" ht="27" customHeight="1" thickBot="1">
      <c r="B30" s="1293" t="s">
        <v>304</v>
      </c>
      <c r="C30" s="1294"/>
      <c r="D30" s="1295"/>
      <c r="E30" s="705"/>
      <c r="F30" s="150" t="s">
        <v>305</v>
      </c>
      <c r="G30" s="150"/>
      <c r="H30" s="150"/>
      <c r="I30" s="150"/>
      <c r="J30" s="150"/>
      <c r="K30" s="150"/>
      <c r="L30" s="150"/>
      <c r="M30" s="150"/>
      <c r="N30" s="150"/>
      <c r="O30" s="150"/>
      <c r="P30" s="150"/>
      <c r="Q30" s="150"/>
      <c r="R30" s="150"/>
      <c r="S30" s="150"/>
      <c r="T30" s="150"/>
      <c r="U30" s="150"/>
      <c r="V30" s="150"/>
      <c r="W30" s="150"/>
      <c r="X30" s="150"/>
      <c r="Y30" s="150"/>
      <c r="Z30" s="150"/>
      <c r="AA30" s="163"/>
      <c r="AD30" s="126" t="b">
        <v>0</v>
      </c>
      <c r="AE30" s="126"/>
      <c r="AF30" s="126"/>
      <c r="AG30" s="126"/>
    </row>
    <row r="31" spans="2:33" ht="18.75" customHeight="1"/>
  </sheetData>
  <sheetProtection algorithmName="SHA-512" hashValue="6SJSlhl3v0d0f8WI8gBm6BTUbECVJABFdI/l7MelvXe2+Ym96qCvrzxh/Lln14yy5asBwzVle0HTEhzbnkjBYQ==" saltValue="LP/eYzd9lVzEqzUxjK9r4Q==" spinCount="100000" sheet="1" selectLockedCells="1"/>
  <mergeCells count="46">
    <mergeCell ref="D4:AA4"/>
    <mergeCell ref="B7:D7"/>
    <mergeCell ref="E7:AA7"/>
    <mergeCell ref="B8:D8"/>
    <mergeCell ref="E8:AA8"/>
    <mergeCell ref="E18:AA18"/>
    <mergeCell ref="B19:D19"/>
    <mergeCell ref="E19:AA19"/>
    <mergeCell ref="B9:D14"/>
    <mergeCell ref="K9:L9"/>
    <mergeCell ref="U9:V9"/>
    <mergeCell ref="K10:L10"/>
    <mergeCell ref="U10:V10"/>
    <mergeCell ref="K11:L11"/>
    <mergeCell ref="U11:V11"/>
    <mergeCell ref="K12:L12"/>
    <mergeCell ref="U12:V12"/>
    <mergeCell ref="K13:L13"/>
    <mergeCell ref="U13:V13"/>
    <mergeCell ref="B30:D30"/>
    <mergeCell ref="B22:D22"/>
    <mergeCell ref="E22:AA22"/>
    <mergeCell ref="B26:D29"/>
    <mergeCell ref="F26:L26"/>
    <mergeCell ref="N26:T26"/>
    <mergeCell ref="F27:L27"/>
    <mergeCell ref="N27:U27"/>
    <mergeCell ref="F28:L28"/>
    <mergeCell ref="N28:S28"/>
    <mergeCell ref="I29:S29"/>
    <mergeCell ref="X1:AA1"/>
    <mergeCell ref="B15:D15"/>
    <mergeCell ref="G15:AA15"/>
    <mergeCell ref="E15:F15"/>
    <mergeCell ref="B25:D25"/>
    <mergeCell ref="E25:F25"/>
    <mergeCell ref="K25:L25"/>
    <mergeCell ref="B20:D20"/>
    <mergeCell ref="F20:G20"/>
    <mergeCell ref="J20:L20"/>
    <mergeCell ref="N20:P20"/>
    <mergeCell ref="B21:D21"/>
    <mergeCell ref="F21:G21"/>
    <mergeCell ref="K14:L14"/>
    <mergeCell ref="U14:V14"/>
    <mergeCell ref="B18:D18"/>
  </mergeCells>
  <phoneticPr fontId="10"/>
  <conditionalFormatting sqref="B4:AA4">
    <cfRule type="expression" dxfId="115" priority="45">
      <formula>#REF!&lt;30</formula>
    </cfRule>
  </conditionalFormatting>
  <conditionalFormatting sqref="E20 Q20">
    <cfRule type="expression" dxfId="114" priority="40">
      <formula>AND($AD$20=FALSE,$AG$20=FALSE)</formula>
    </cfRule>
  </conditionalFormatting>
  <conditionalFormatting sqref="E21 Q21">
    <cfRule type="expression" dxfId="113" priority="37">
      <formula>COUNTIF($AD$21:$AE$21,FALSE)=2</formula>
    </cfRule>
  </conditionalFormatting>
  <conditionalFormatting sqref="E30">
    <cfRule type="expression" dxfId="112" priority="36">
      <formula>$AD$30=FALSE</formula>
    </cfRule>
  </conditionalFormatting>
  <conditionalFormatting sqref="E15:F15">
    <cfRule type="expression" dxfId="111" priority="4">
      <formula>$AC$15=FALSE</formula>
    </cfRule>
  </conditionalFormatting>
  <conditionalFormatting sqref="E7:AA7">
    <cfRule type="expression" dxfId="110" priority="44">
      <formula>$E$7=""</formula>
    </cfRule>
  </conditionalFormatting>
  <conditionalFormatting sqref="E8:AA8">
    <cfRule type="expression" dxfId="109" priority="43">
      <formula>$E$8=""</formula>
    </cfRule>
  </conditionalFormatting>
  <conditionalFormatting sqref="E18:AA18">
    <cfRule type="expression" dxfId="108" priority="27">
      <formula>$E$18=""</formula>
    </cfRule>
  </conditionalFormatting>
  <conditionalFormatting sqref="E19:AA19">
    <cfRule type="expression" dxfId="107" priority="26">
      <formula>$E$19=""</formula>
    </cfRule>
  </conditionalFormatting>
  <conditionalFormatting sqref="E22:AA22">
    <cfRule type="expression" dxfId="106" priority="38">
      <formula>$E$22=""</formula>
    </cfRule>
  </conditionalFormatting>
  <conditionalFormatting sqref="G9:G14">
    <cfRule type="expression" dxfId="105" priority="25">
      <formula>$L$21=""</formula>
    </cfRule>
    <cfRule type="expression" dxfId="104" priority="24">
      <formula>G9=""</formula>
    </cfRule>
  </conditionalFormatting>
  <conditionalFormatting sqref="G25">
    <cfRule type="containsBlanks" dxfId="103" priority="7">
      <formula>LEN(TRIM(G25))=0</formula>
    </cfRule>
  </conditionalFormatting>
  <conditionalFormatting sqref="G102">
    <cfRule type="expression" dxfId="102" priority="42">
      <formula>$G$10=""</formula>
    </cfRule>
  </conditionalFormatting>
  <conditionalFormatting sqref="I9:I14">
    <cfRule type="expression" dxfId="101" priority="23">
      <formula>I9=""</formula>
    </cfRule>
  </conditionalFormatting>
  <conditionalFormatting sqref="I20 M20">
    <cfRule type="expression" dxfId="100" priority="41">
      <formula>COUNTIF($AE$20:$AF$20,FALSE)=2</formula>
    </cfRule>
    <cfRule type="expression" dxfId="99" priority="39">
      <formula>$AG$20=TRUE</formula>
    </cfRule>
  </conditionalFormatting>
  <conditionalFormatting sqref="I25">
    <cfRule type="containsBlanks" dxfId="98" priority="6">
      <formula>LEN(TRIM(I25))=0</formula>
    </cfRule>
  </conditionalFormatting>
  <conditionalFormatting sqref="I29:S29">
    <cfRule type="expression" dxfId="97" priority="1" stopIfTrue="1">
      <formula>COUNTIF($AD$26:$AE$28,FALSE)&lt;6</formula>
    </cfRule>
    <cfRule type="containsBlanks" dxfId="96" priority="2">
      <formula>LEN(TRIM(I29))=0</formula>
    </cfRule>
  </conditionalFormatting>
  <conditionalFormatting sqref="K9:L9">
    <cfRule type="expression" dxfId="95" priority="18">
      <formula>$K$9=""</formula>
    </cfRule>
  </conditionalFormatting>
  <conditionalFormatting sqref="K10:L10">
    <cfRule type="expression" dxfId="94" priority="19">
      <formula>$K$10=""</formula>
    </cfRule>
  </conditionalFormatting>
  <conditionalFormatting sqref="K11:L11">
    <cfRule type="expression" dxfId="93" priority="17">
      <formula>$K$11=""</formula>
    </cfRule>
  </conditionalFormatting>
  <conditionalFormatting sqref="K12:L12">
    <cfRule type="expression" dxfId="92" priority="16">
      <formula>$K$12=""</formula>
    </cfRule>
  </conditionalFormatting>
  <conditionalFormatting sqref="K13:L13">
    <cfRule type="expression" dxfId="91" priority="15">
      <formula>$K$13=""</formula>
    </cfRule>
  </conditionalFormatting>
  <conditionalFormatting sqref="K14:L14">
    <cfRule type="expression" dxfId="90" priority="14">
      <formula>$K$14=""</formula>
    </cfRule>
  </conditionalFormatting>
  <conditionalFormatting sqref="K25:L25">
    <cfRule type="containsBlanks" dxfId="89" priority="5">
      <formula>LEN(TRIM(K25))=0</formula>
    </cfRule>
  </conditionalFormatting>
  <conditionalFormatting sqref="M26:M28 E26:E29">
    <cfRule type="expression" dxfId="88" priority="3">
      <formula>COUNTIF($AD$26:$AE$29,FALSE)=7</formula>
    </cfRule>
  </conditionalFormatting>
  <conditionalFormatting sqref="Q9:Q14">
    <cfRule type="expression" dxfId="87" priority="21">
      <formula>Q9=""</formula>
    </cfRule>
    <cfRule type="expression" dxfId="86" priority="22">
      <formula>$L$21=""</formula>
    </cfRule>
  </conditionalFormatting>
  <conditionalFormatting sqref="S9:S14">
    <cfRule type="expression" dxfId="85" priority="20">
      <formula>S9=""</formula>
    </cfRule>
  </conditionalFormatting>
  <conditionalFormatting sqref="U9:V9">
    <cfRule type="expression" dxfId="84" priority="13">
      <formula>$U$9=""</formula>
    </cfRule>
  </conditionalFormatting>
  <conditionalFormatting sqref="U10:V10">
    <cfRule type="expression" dxfId="83" priority="12">
      <formula>$U$10=""</formula>
    </cfRule>
  </conditionalFormatting>
  <conditionalFormatting sqref="U11:V11">
    <cfRule type="expression" dxfId="82" priority="11">
      <formula>$U$11=""</formula>
    </cfRule>
  </conditionalFormatting>
  <conditionalFormatting sqref="U12:V12">
    <cfRule type="expression" dxfId="81" priority="10">
      <formula>$U$12=""</formula>
    </cfRule>
  </conditionalFormatting>
  <conditionalFormatting sqref="U13:V13">
    <cfRule type="expression" dxfId="80" priority="9">
      <formula>$U$13=""</formula>
    </cfRule>
  </conditionalFormatting>
  <conditionalFormatting sqref="U14:V14">
    <cfRule type="expression" dxfId="79" priority="8">
      <formula>$U$14=""</formula>
    </cfRule>
  </conditionalFormatting>
  <pageMargins left="0.70866141732283472" right="0.70866141732283472" top="0.47244094488188981" bottom="0.74803149606299213" header="0.31496062992125984" footer="0.31496062992125984"/>
  <pageSetup paperSize="9" scale="88" orientation="portrait" blackAndWhite="1" r:id="rId1"/>
  <headerFooter>
    <oddFooter>&amp;C加算①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50800</xdr:colOff>
                    <xdr:row>19</xdr:row>
                    <xdr:rowOff>222250</xdr:rowOff>
                  </from>
                  <to>
                    <xdr:col>5</xdr:col>
                    <xdr:colOff>0</xdr:colOff>
                    <xdr:row>19</xdr:row>
                    <xdr:rowOff>412750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0</xdr:colOff>
                    <xdr:row>19</xdr:row>
                    <xdr:rowOff>222250</xdr:rowOff>
                  </from>
                  <to>
                    <xdr:col>8</xdr:col>
                    <xdr:colOff>209550</xdr:colOff>
                    <xdr:row>19</xdr:row>
                    <xdr:rowOff>412750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12</xdr:col>
                    <xdr:colOff>12700</xdr:colOff>
                    <xdr:row>19</xdr:row>
                    <xdr:rowOff>209550</xdr:rowOff>
                  </from>
                  <to>
                    <xdr:col>13</xdr:col>
                    <xdr:colOff>31750</xdr:colOff>
                    <xdr:row>19</xdr:row>
                    <xdr:rowOff>431800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16</xdr:col>
                    <xdr:colOff>31750</xdr:colOff>
                    <xdr:row>19</xdr:row>
                    <xdr:rowOff>247650</xdr:rowOff>
                  </from>
                  <to>
                    <xdr:col>16</xdr:col>
                    <xdr:colOff>222250</xdr:colOff>
                    <xdr:row>19</xdr:row>
                    <xdr:rowOff>400050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50800</xdr:colOff>
                    <xdr:row>20</xdr:row>
                    <xdr:rowOff>184150</xdr:rowOff>
                  </from>
                  <to>
                    <xdr:col>4</xdr:col>
                    <xdr:colOff>241300</xdr:colOff>
                    <xdr:row>20</xdr:row>
                    <xdr:rowOff>400050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38100</xdr:colOff>
                    <xdr:row>20</xdr:row>
                    <xdr:rowOff>203200</xdr:rowOff>
                  </from>
                  <to>
                    <xdr:col>17</xdr:col>
                    <xdr:colOff>0</xdr:colOff>
                    <xdr:row>20</xdr:row>
                    <xdr:rowOff>412750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38100</xdr:colOff>
                    <xdr:row>25</xdr:row>
                    <xdr:rowOff>107950</xdr:rowOff>
                  </from>
                  <to>
                    <xdr:col>5</xdr:col>
                    <xdr:colOff>12700</xdr:colOff>
                    <xdr:row>25</xdr:row>
                    <xdr:rowOff>298450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12</xdr:col>
                    <xdr:colOff>19050</xdr:colOff>
                    <xdr:row>25</xdr:row>
                    <xdr:rowOff>57150</xdr:rowOff>
                  </from>
                  <to>
                    <xdr:col>13</xdr:col>
                    <xdr:colOff>12700</xdr:colOff>
                    <xdr:row>25</xdr:row>
                    <xdr:rowOff>279400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4</xdr:col>
                    <xdr:colOff>31750</xdr:colOff>
                    <xdr:row>26</xdr:row>
                    <xdr:rowOff>88900</xdr:rowOff>
                  </from>
                  <to>
                    <xdr:col>4</xdr:col>
                    <xdr:colOff>241300</xdr:colOff>
                    <xdr:row>26</xdr:row>
                    <xdr:rowOff>241300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12</xdr:col>
                    <xdr:colOff>19050</xdr:colOff>
                    <xdr:row>26</xdr:row>
                    <xdr:rowOff>88900</xdr:rowOff>
                  </from>
                  <to>
                    <xdr:col>13</xdr:col>
                    <xdr:colOff>38100</xdr:colOff>
                    <xdr:row>26</xdr:row>
                    <xdr:rowOff>279400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4</xdr:col>
                    <xdr:colOff>38100</xdr:colOff>
                    <xdr:row>27</xdr:row>
                    <xdr:rowOff>76200</xdr:rowOff>
                  </from>
                  <to>
                    <xdr:col>4</xdr:col>
                    <xdr:colOff>247650</xdr:colOff>
                    <xdr:row>27</xdr:row>
                    <xdr:rowOff>266700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12</xdr:col>
                    <xdr:colOff>19050</xdr:colOff>
                    <xdr:row>27</xdr:row>
                    <xdr:rowOff>69850</xdr:rowOff>
                  </from>
                  <to>
                    <xdr:col>13</xdr:col>
                    <xdr:colOff>12700</xdr:colOff>
                    <xdr:row>27</xdr:row>
                    <xdr:rowOff>266700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38100</xdr:colOff>
                    <xdr:row>28</xdr:row>
                    <xdr:rowOff>88900</xdr:rowOff>
                  </from>
                  <to>
                    <xdr:col>5</xdr:col>
                    <xdr:colOff>12700</xdr:colOff>
                    <xdr:row>28</xdr:row>
                    <xdr:rowOff>260350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4</xdr:col>
                    <xdr:colOff>38100</xdr:colOff>
                    <xdr:row>29</xdr:row>
                    <xdr:rowOff>76200</xdr:rowOff>
                  </from>
                  <to>
                    <xdr:col>4</xdr:col>
                    <xdr:colOff>247650</xdr:colOff>
                    <xdr:row>29</xdr:row>
                    <xdr:rowOff>279400</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4</xdr:col>
                    <xdr:colOff>114300</xdr:colOff>
                    <xdr:row>14</xdr:row>
                    <xdr:rowOff>19050</xdr:rowOff>
                  </from>
                  <to>
                    <xdr:col>5</xdr:col>
                    <xdr:colOff>50800</xdr:colOff>
                    <xdr:row>14</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900-000000000000}">
          <x14:formula1>
            <xm:f>入力規則!$F$5:$F$8</xm:f>
          </x14:formula1>
          <xm:sqref>G25 G9:G14 Q9:Q14</xm:sqref>
        </x14:dataValidation>
        <x14:dataValidation type="list" allowBlank="1" showInputMessage="1" showErrorMessage="1" xr:uid="{00000000-0002-0000-0900-000001000000}">
          <x14:formula1>
            <xm:f>入力規則!$G$2:$G$13</xm:f>
          </x14:formula1>
          <xm:sqref>I25 I9:I14 S9:S14</xm:sqref>
        </x14:dataValidation>
        <x14:dataValidation type="list" allowBlank="1" showInputMessage="1" showErrorMessage="1" xr:uid="{00000000-0002-0000-0900-000002000000}">
          <x14:formula1>
            <xm:f>入力規則!$H$2:$H$32</xm:f>
          </x14:formula1>
          <xm:sqref>K25:L25 K9:L14 U9:V14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A23"/>
  <sheetViews>
    <sheetView showGridLines="0" zoomScaleNormal="100" zoomScaleSheetLayoutView="100" workbookViewId="0">
      <selection activeCell="D4" sqref="D4:V4"/>
    </sheetView>
  </sheetViews>
  <sheetFormatPr defaultColWidth="9" defaultRowHeight="13"/>
  <cols>
    <col min="1" max="1" width="1.36328125" style="91" customWidth="1"/>
    <col min="2" max="3" width="9" style="91"/>
    <col min="4" max="4" width="17.36328125" style="91" customWidth="1"/>
    <col min="5" max="8" width="2.7265625" style="91" customWidth="1"/>
    <col min="9" max="9" width="4.453125" style="91" customWidth="1"/>
    <col min="10" max="10" width="2.7265625" style="91" customWidth="1"/>
    <col min="11" max="12" width="2.26953125" style="91" customWidth="1"/>
    <col min="13" max="19" width="2.7265625" style="91" customWidth="1"/>
    <col min="20" max="20" width="3.7265625" style="91" customWidth="1"/>
    <col min="21" max="22" width="2.7265625" style="91" customWidth="1"/>
    <col min="23" max="23" width="1.26953125" style="538" customWidth="1"/>
    <col min="24" max="24" width="29.36328125" style="91" customWidth="1"/>
    <col min="25" max="25" width="12.6328125" style="91" customWidth="1"/>
    <col min="26" max="27" width="9" style="91" hidden="1" customWidth="1"/>
    <col min="28" max="28" width="9" style="91" customWidth="1"/>
    <col min="29" max="16384" width="9" style="91"/>
  </cols>
  <sheetData>
    <row r="1" spans="1:27">
      <c r="A1" s="484" t="str">
        <f>'加算① '!A1</f>
        <v>様式第1号【別紙】</v>
      </c>
      <c r="S1" s="1268" t="str">
        <f>申１!Y1</f>
        <v>令和７年度パパ</v>
      </c>
      <c r="T1" s="1268"/>
      <c r="U1" s="1268"/>
      <c r="V1" s="1268"/>
    </row>
    <row r="2" spans="1:27" customFormat="1" ht="25" customHeight="1">
      <c r="B2" s="164" t="s">
        <v>485</v>
      </c>
      <c r="C2" s="165"/>
      <c r="D2" s="165"/>
      <c r="E2" s="165"/>
      <c r="F2" s="165"/>
      <c r="G2" s="165"/>
      <c r="H2" s="165"/>
      <c r="I2" s="165"/>
      <c r="J2" s="165"/>
      <c r="W2" s="539"/>
    </row>
    <row r="3" spans="1:27" ht="10.5" customHeight="1"/>
    <row r="4" spans="1:27" ht="45" customHeight="1">
      <c r="B4" s="64" t="s">
        <v>6</v>
      </c>
      <c r="C4" s="64"/>
      <c r="D4" s="1323" t="str">
        <f>IF(申１!Q11="","",申１!Q11)</f>
        <v/>
      </c>
      <c r="E4" s="1324"/>
      <c r="F4" s="1324"/>
      <c r="G4" s="1324"/>
      <c r="H4" s="1324"/>
      <c r="I4" s="1324"/>
      <c r="J4" s="1324"/>
      <c r="K4" s="1324"/>
      <c r="L4" s="1324"/>
      <c r="M4" s="1324"/>
      <c r="N4" s="1324"/>
      <c r="O4" s="1324"/>
      <c r="P4" s="1324"/>
      <c r="Q4" s="1324"/>
      <c r="R4" s="1324"/>
      <c r="S4" s="1324"/>
      <c r="T4" s="1324"/>
      <c r="U4" s="1324"/>
      <c r="V4" s="1325"/>
      <c r="W4" s="540"/>
      <c r="X4" s="166"/>
    </row>
    <row r="6" spans="1:27" ht="13.5" thickBot="1">
      <c r="B6" s="91" t="s">
        <v>306</v>
      </c>
      <c r="K6" s="167"/>
    </row>
    <row r="7" spans="1:27" ht="30" customHeight="1">
      <c r="B7" s="1365" t="s">
        <v>558</v>
      </c>
      <c r="C7" s="1366"/>
      <c r="D7" s="1367"/>
      <c r="E7" s="168" t="s">
        <v>1</v>
      </c>
      <c r="F7" s="169"/>
      <c r="G7" s="170"/>
      <c r="H7" s="169" t="s">
        <v>282</v>
      </c>
      <c r="I7" s="520"/>
      <c r="J7" s="169" t="s">
        <v>26</v>
      </c>
      <c r="K7" s="1281"/>
      <c r="L7" s="1281"/>
      <c r="M7" s="169" t="s">
        <v>155</v>
      </c>
      <c r="N7" s="172"/>
      <c r="O7" s="172"/>
      <c r="P7" s="172"/>
      <c r="Q7" s="172"/>
      <c r="R7" s="172"/>
      <c r="S7" s="172"/>
      <c r="T7" s="172"/>
      <c r="U7" s="172"/>
      <c r="V7" s="173"/>
      <c r="X7" s="679" t="str">
        <f>IF(Z7=1,"",IF(Z7&lt;Z8,"※令和7年3月31日以前の日付では申請できません。",""))</f>
        <v/>
      </c>
      <c r="Z7" s="143">
        <f>IFERROR(DATEVALUE(CONCATENATE(E7,G7,H7,I7,J7,K7,M7)),1)</f>
        <v>1</v>
      </c>
      <c r="AA7" s="144"/>
    </row>
    <row r="8" spans="1:27" ht="30" customHeight="1" thickBot="1">
      <c r="B8" s="1340" t="s">
        <v>307</v>
      </c>
      <c r="C8" s="1341"/>
      <c r="D8" s="1358"/>
      <c r="E8" s="708"/>
      <c r="F8" s="174" t="s">
        <v>305</v>
      </c>
      <c r="G8" s="174"/>
      <c r="H8" s="174"/>
      <c r="I8" s="174"/>
      <c r="J8" s="174"/>
      <c r="K8" s="175"/>
      <c r="L8" s="174"/>
      <c r="M8" s="174"/>
      <c r="N8" s="174"/>
      <c r="O8" s="174"/>
      <c r="P8" s="174"/>
      <c r="Q8" s="174"/>
      <c r="R8" s="174"/>
      <c r="S8" s="174"/>
      <c r="T8" s="174"/>
      <c r="U8" s="174"/>
      <c r="V8" s="176"/>
      <c r="Z8" s="143">
        <v>45748</v>
      </c>
      <c r="AA8" s="177" t="b">
        <v>0</v>
      </c>
    </row>
    <row r="10" spans="1:27" ht="41.5" customHeight="1" thickBot="1">
      <c r="B10" s="905" t="s">
        <v>308</v>
      </c>
      <c r="C10" s="905"/>
      <c r="D10" s="905"/>
      <c r="E10" s="905"/>
      <c r="F10" s="905"/>
      <c r="G10" s="905"/>
      <c r="H10" s="905"/>
      <c r="I10" s="905"/>
    </row>
    <row r="11" spans="1:27" ht="80.150000000000006" customHeight="1">
      <c r="B11" s="1359" t="s">
        <v>309</v>
      </c>
      <c r="C11" s="1360"/>
      <c r="D11" s="1361"/>
      <c r="E11" s="1362"/>
      <c r="F11" s="1363"/>
      <c r="G11" s="1363"/>
      <c r="H11" s="1363"/>
      <c r="I11" s="1363"/>
      <c r="J11" s="1363"/>
      <c r="K11" s="1363"/>
      <c r="L11" s="1363"/>
      <c r="M11" s="1363"/>
      <c r="N11" s="1363"/>
      <c r="O11" s="1363"/>
      <c r="P11" s="1363"/>
      <c r="Q11" s="1363"/>
      <c r="R11" s="1363"/>
      <c r="S11" s="1363"/>
      <c r="T11" s="1363"/>
      <c r="U11" s="1363"/>
      <c r="V11" s="1364"/>
      <c r="W11" s="541"/>
    </row>
    <row r="12" spans="1:27" ht="80.150000000000006" customHeight="1">
      <c r="B12" s="1348" t="s">
        <v>310</v>
      </c>
      <c r="C12" s="1349"/>
      <c r="D12" s="1350"/>
      <c r="E12" s="1313"/>
      <c r="F12" s="1314"/>
      <c r="G12" s="1314"/>
      <c r="H12" s="1314"/>
      <c r="I12" s="1314"/>
      <c r="J12" s="1314"/>
      <c r="K12" s="1314"/>
      <c r="L12" s="1314"/>
      <c r="M12" s="1314"/>
      <c r="N12" s="1314"/>
      <c r="O12" s="1314"/>
      <c r="P12" s="1314"/>
      <c r="Q12" s="1314"/>
      <c r="R12" s="1314"/>
      <c r="S12" s="1314"/>
      <c r="T12" s="1314"/>
      <c r="U12" s="1314"/>
      <c r="V12" s="1315"/>
      <c r="W12" s="541"/>
    </row>
    <row r="13" spans="1:27" ht="40" customHeight="1">
      <c r="B13" s="1348" t="s">
        <v>311</v>
      </c>
      <c r="C13" s="1349"/>
      <c r="D13" s="1350"/>
      <c r="E13" s="1313"/>
      <c r="F13" s="1314"/>
      <c r="G13" s="1314"/>
      <c r="H13" s="1314"/>
      <c r="I13" s="1314"/>
      <c r="J13" s="1314"/>
      <c r="K13" s="1314"/>
      <c r="L13" s="1314"/>
      <c r="M13" s="1314"/>
      <c r="N13" s="1314"/>
      <c r="O13" s="1314"/>
      <c r="P13" s="1314"/>
      <c r="Q13" s="1314"/>
      <c r="R13" s="1314"/>
      <c r="S13" s="1314"/>
      <c r="T13" s="1314"/>
      <c r="U13" s="1314"/>
      <c r="V13" s="1315"/>
      <c r="W13" s="541"/>
    </row>
    <row r="14" spans="1:27" ht="40" customHeight="1">
      <c r="B14" s="1351"/>
      <c r="C14" s="1352"/>
      <c r="D14" s="1353"/>
      <c r="E14" s="1313"/>
      <c r="F14" s="1314"/>
      <c r="G14" s="1314"/>
      <c r="H14" s="1314"/>
      <c r="I14" s="1314"/>
      <c r="J14" s="1314"/>
      <c r="K14" s="1314"/>
      <c r="L14" s="1314"/>
      <c r="M14" s="1314"/>
      <c r="N14" s="1314"/>
      <c r="O14" s="1314"/>
      <c r="P14" s="1314"/>
      <c r="Q14" s="1314"/>
      <c r="R14" s="1314"/>
      <c r="S14" s="1314"/>
      <c r="T14" s="1314"/>
      <c r="U14" s="1314"/>
      <c r="V14" s="1315"/>
      <c r="W14" s="541"/>
    </row>
    <row r="15" spans="1:27" ht="40" customHeight="1">
      <c r="B15" s="1338" t="s">
        <v>312</v>
      </c>
      <c r="C15" s="1339"/>
      <c r="D15" s="1354"/>
      <c r="E15" s="1313"/>
      <c r="F15" s="1314"/>
      <c r="G15" s="1314"/>
      <c r="H15" s="1314"/>
      <c r="I15" s="1314"/>
      <c r="J15" s="1314"/>
      <c r="K15" s="1314"/>
      <c r="L15" s="1314"/>
      <c r="M15" s="1314"/>
      <c r="N15" s="1314"/>
      <c r="O15" s="1314"/>
      <c r="P15" s="1314"/>
      <c r="Q15" s="1314"/>
      <c r="R15" s="1314"/>
      <c r="S15" s="1314"/>
      <c r="T15" s="1314"/>
      <c r="U15" s="1314"/>
      <c r="V15" s="1315"/>
      <c r="W15" s="541"/>
    </row>
    <row r="16" spans="1:27" ht="40" customHeight="1">
      <c r="B16" s="1355"/>
      <c r="C16" s="1356"/>
      <c r="D16" s="1357"/>
      <c r="E16" s="1313"/>
      <c r="F16" s="1314"/>
      <c r="G16" s="1314"/>
      <c r="H16" s="1314"/>
      <c r="I16" s="1314"/>
      <c r="J16" s="1314"/>
      <c r="K16" s="1314"/>
      <c r="L16" s="1314"/>
      <c r="M16" s="1314"/>
      <c r="N16" s="1314"/>
      <c r="O16" s="1314"/>
      <c r="P16" s="1314"/>
      <c r="Q16" s="1314"/>
      <c r="R16" s="1314"/>
      <c r="S16" s="1314"/>
      <c r="T16" s="1314"/>
      <c r="U16" s="1314"/>
      <c r="V16" s="1315"/>
      <c r="W16" s="541"/>
    </row>
    <row r="17" spans="2:27" ht="80.150000000000006" customHeight="1">
      <c r="B17" s="1348" t="s">
        <v>313</v>
      </c>
      <c r="C17" s="1349"/>
      <c r="D17" s="1350"/>
      <c r="E17" s="709" t="s">
        <v>314</v>
      </c>
      <c r="F17" s="178" t="s">
        <v>315</v>
      </c>
      <c r="G17" s="162"/>
      <c r="H17" s="162"/>
      <c r="I17" s="162"/>
      <c r="J17" s="162"/>
      <c r="K17" s="162"/>
      <c r="L17" s="162"/>
      <c r="M17" s="162"/>
      <c r="N17" s="710"/>
      <c r="O17" s="178" t="s">
        <v>316</v>
      </c>
      <c r="P17" s="162"/>
      <c r="Q17" s="162"/>
      <c r="R17" s="162"/>
      <c r="S17" s="162"/>
      <c r="T17" s="162"/>
      <c r="U17" s="162"/>
      <c r="V17" s="179"/>
      <c r="W17" s="542"/>
      <c r="Z17" s="177" t="b">
        <v>0</v>
      </c>
      <c r="AA17" s="177" t="b">
        <v>0</v>
      </c>
    </row>
    <row r="18" spans="2:27" ht="40" customHeight="1">
      <c r="B18" s="1338" t="s">
        <v>317</v>
      </c>
      <c r="C18" s="1339"/>
      <c r="D18" s="1339"/>
      <c r="E18" s="1342"/>
      <c r="F18" s="1343"/>
      <c r="G18" s="1343"/>
      <c r="H18" s="1343"/>
      <c r="I18" s="1343"/>
      <c r="J18" s="1343"/>
      <c r="K18" s="1343"/>
      <c r="L18" s="1343"/>
      <c r="M18" s="1343"/>
      <c r="N18" s="1343"/>
      <c r="O18" s="1343"/>
      <c r="P18" s="1343"/>
      <c r="Q18" s="1343"/>
      <c r="R18" s="1343"/>
      <c r="S18" s="1343"/>
      <c r="T18" s="1343"/>
      <c r="U18" s="1343"/>
      <c r="V18" s="1344"/>
      <c r="W18" s="541"/>
    </row>
    <row r="19" spans="2:27" ht="63.75" customHeight="1" thickBot="1">
      <c r="B19" s="1340"/>
      <c r="C19" s="1341"/>
      <c r="D19" s="1341"/>
      <c r="E19" s="1345"/>
      <c r="F19" s="1346"/>
      <c r="G19" s="1346"/>
      <c r="H19" s="1346"/>
      <c r="I19" s="1346"/>
      <c r="J19" s="1346"/>
      <c r="K19" s="1346"/>
      <c r="L19" s="1346"/>
      <c r="M19" s="1346"/>
      <c r="N19" s="1346"/>
      <c r="O19" s="1346"/>
      <c r="P19" s="1346"/>
      <c r="Q19" s="1346"/>
      <c r="R19" s="1346"/>
      <c r="S19" s="1346"/>
      <c r="T19" s="1346"/>
      <c r="U19" s="1346"/>
      <c r="V19" s="1347"/>
      <c r="W19" s="541"/>
    </row>
    <row r="23" spans="2:27" ht="9.65" customHeight="1"/>
  </sheetData>
  <sheetProtection algorithmName="SHA-512" hashValue="bbmkHQf+aF7ilcQYGxwOEtNko7QwAXCXulgZ/T3sWmnBntbVkD0SGDOHQ4X4r+lgBST9RGvFIB0jG0/2XOaIbg==" saltValue="kDAvIW4b/Wq+t5O/crfTGg==" spinCount="100000" sheet="1" selectLockedCells="1"/>
  <mergeCells count="17">
    <mergeCell ref="K7:L7"/>
    <mergeCell ref="B8:D8"/>
    <mergeCell ref="B10:I10"/>
    <mergeCell ref="S1:V1"/>
    <mergeCell ref="B17:D17"/>
    <mergeCell ref="B11:D11"/>
    <mergeCell ref="E11:V11"/>
    <mergeCell ref="D4:V4"/>
    <mergeCell ref="B7:D7"/>
    <mergeCell ref="B18:D19"/>
    <mergeCell ref="E18:V19"/>
    <mergeCell ref="B12:D12"/>
    <mergeCell ref="E12:V12"/>
    <mergeCell ref="B13:D14"/>
    <mergeCell ref="E13:V14"/>
    <mergeCell ref="B15:D16"/>
    <mergeCell ref="E15:V16"/>
  </mergeCells>
  <phoneticPr fontId="10"/>
  <conditionalFormatting sqref="D4 X4">
    <cfRule type="expression" dxfId="78" priority="8">
      <formula>#REF!&lt;30</formula>
    </cfRule>
  </conditionalFormatting>
  <conditionalFormatting sqref="E8">
    <cfRule type="expression" dxfId="77" priority="12">
      <formula>$AA$8=FALSE</formula>
    </cfRule>
  </conditionalFormatting>
  <conditionalFormatting sqref="E17 N17">
    <cfRule type="expression" dxfId="76" priority="7">
      <formula>COUNTIF($Z$17:$AA$17,FALSE)=2</formula>
    </cfRule>
  </conditionalFormatting>
  <conditionalFormatting sqref="E11:V11">
    <cfRule type="expression" dxfId="75" priority="4">
      <formula>$E$11=""</formula>
    </cfRule>
  </conditionalFormatting>
  <conditionalFormatting sqref="E12:V12">
    <cfRule type="expression" dxfId="74" priority="3">
      <formula>$E$12=""</formula>
    </cfRule>
  </conditionalFormatting>
  <conditionalFormatting sqref="E13:V14">
    <cfRule type="expression" dxfId="73" priority="2">
      <formula>$E$13=""</formula>
    </cfRule>
  </conditionalFormatting>
  <conditionalFormatting sqref="E15:V16">
    <cfRule type="expression" dxfId="72" priority="1">
      <formula>$E$15=""</formula>
    </cfRule>
  </conditionalFormatting>
  <conditionalFormatting sqref="E18:V19">
    <cfRule type="expression" dxfId="71" priority="5">
      <formula>$AA$17=TRUE</formula>
    </cfRule>
    <cfRule type="expression" dxfId="70" priority="6">
      <formula>$E$18=""</formula>
    </cfRule>
  </conditionalFormatting>
  <conditionalFormatting sqref="G7">
    <cfRule type="expression" dxfId="69" priority="11">
      <formula>$G$7=""</formula>
    </cfRule>
  </conditionalFormatting>
  <conditionalFormatting sqref="I7">
    <cfRule type="expression" dxfId="68" priority="10">
      <formula>$I$7=""</formula>
    </cfRule>
  </conditionalFormatting>
  <conditionalFormatting sqref="K7:L7">
    <cfRule type="expression" dxfId="67" priority="9">
      <formula>$K$7=""</formula>
    </cfRule>
  </conditionalFormatting>
  <pageMargins left="0.70866141732283472" right="0.70866141732283472" top="0.47244094488188981" bottom="0.74803149606299213" header="0.31496062992125984" footer="0.31496062992125984"/>
  <pageSetup paperSize="9" orientation="portrait" blackAndWhite="1" r:id="rId1"/>
  <headerFooter>
    <oddFooter>&amp;C加算②</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0</xdr:colOff>
                    <xdr:row>7</xdr:row>
                    <xdr:rowOff>107950</xdr:rowOff>
                  </from>
                  <to>
                    <xdr:col>5</xdr:col>
                    <xdr:colOff>0</xdr:colOff>
                    <xdr:row>7</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31750</xdr:colOff>
                    <xdr:row>16</xdr:row>
                    <xdr:rowOff>419100</xdr:rowOff>
                  </from>
                  <to>
                    <xdr:col>5</xdr:col>
                    <xdr:colOff>38100</xdr:colOff>
                    <xdr:row>16</xdr:row>
                    <xdr:rowOff>628650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0</xdr:colOff>
                    <xdr:row>16</xdr:row>
                    <xdr:rowOff>400050</xdr:rowOff>
                  </from>
                  <to>
                    <xdr:col>14</xdr:col>
                    <xdr:colOff>12700</xdr:colOff>
                    <xdr:row>16</xdr:row>
                    <xdr:rowOff>609600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入力規則!$F$7:$F$8</xm:f>
          </x14:formula1>
          <xm:sqref>G7</xm:sqref>
        </x14:dataValidation>
        <x14:dataValidation type="list" allowBlank="1" showInputMessage="1" showErrorMessage="1" xr:uid="{00000000-0002-0000-0A00-000001000000}">
          <x14:formula1>
            <xm:f>入力規則!$G$2:$G$13</xm:f>
          </x14:formula1>
          <xm:sqref>I7</xm:sqref>
        </x14:dataValidation>
        <x14:dataValidation type="list" allowBlank="1" showInputMessage="1" showErrorMessage="1" xr:uid="{00000000-0002-0000-0A00-000002000000}">
          <x14:formula1>
            <xm:f>入力規則!$H$2:$H$32</xm:f>
          </x14:formula1>
          <xm:sqref>K7:L7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Y25"/>
  <sheetViews>
    <sheetView showGridLines="0" zoomScaleNormal="100" zoomScaleSheetLayoutView="100" workbookViewId="0">
      <selection activeCell="D4" sqref="D4:T4"/>
    </sheetView>
  </sheetViews>
  <sheetFormatPr defaultColWidth="9" defaultRowHeight="13"/>
  <cols>
    <col min="1" max="1" width="1.36328125" style="118" customWidth="1"/>
    <col min="2" max="3" width="9" style="118"/>
    <col min="4" max="4" width="20.453125" style="118" customWidth="1"/>
    <col min="5" max="6" width="2.453125" style="118" customWidth="1"/>
    <col min="7" max="10" width="3.08984375" style="118" customWidth="1"/>
    <col min="11" max="12" width="2.453125" style="118" customWidth="1"/>
    <col min="13" max="19" width="3.08984375" style="118" customWidth="1"/>
    <col min="20" max="20" width="3.08984375" style="140" customWidth="1"/>
    <col min="21" max="21" width="17.26953125" style="118" customWidth="1"/>
    <col min="22" max="22" width="10.453125" style="118" customWidth="1"/>
    <col min="23" max="23" width="13.26953125" style="118" hidden="1" customWidth="1"/>
    <col min="24" max="25" width="9" style="118" hidden="1" customWidth="1"/>
    <col min="26" max="16384" width="9" style="118"/>
  </cols>
  <sheetData>
    <row r="1" spans="1:25" s="460" customFormat="1">
      <c r="A1" s="485" t="str">
        <f>'加算① '!A1</f>
        <v>様式第1号【別紙】</v>
      </c>
      <c r="T1" s="565" t="str">
        <f>申１!Y1</f>
        <v>令和７年度パパ</v>
      </c>
    </row>
    <row r="2" spans="1:25" s="72" customFormat="1" ht="28.5" customHeight="1">
      <c r="B2" s="1405" t="s">
        <v>576</v>
      </c>
      <c r="C2" s="1405"/>
      <c r="D2" s="1405"/>
      <c r="E2" s="1405"/>
      <c r="F2" s="1405"/>
      <c r="G2" s="1405"/>
      <c r="H2" s="1405"/>
      <c r="I2" s="1405"/>
      <c r="J2" s="1405"/>
      <c r="K2" s="1405"/>
      <c r="L2" s="1405"/>
      <c r="M2" s="1405"/>
      <c r="N2" s="1405"/>
      <c r="O2" s="1405"/>
      <c r="P2" s="1405"/>
      <c r="Q2" s="1405"/>
      <c r="R2" s="1405"/>
      <c r="S2" s="1405"/>
      <c r="T2" s="1405"/>
    </row>
    <row r="3" spans="1:25" ht="8.5" customHeight="1"/>
    <row r="4" spans="1:25" ht="43.5" customHeight="1">
      <c r="B4" s="138" t="s">
        <v>6</v>
      </c>
      <c r="C4" s="138"/>
      <c r="D4" s="1323" t="str">
        <f>IF(申１!Q11="","",申１!Q11)</f>
        <v/>
      </c>
      <c r="E4" s="1324"/>
      <c r="F4" s="1324"/>
      <c r="G4" s="1324"/>
      <c r="H4" s="1324"/>
      <c r="I4" s="1324"/>
      <c r="J4" s="1324"/>
      <c r="K4" s="1324"/>
      <c r="L4" s="1324"/>
      <c r="M4" s="1324"/>
      <c r="N4" s="1324"/>
      <c r="O4" s="1324"/>
      <c r="P4" s="1324"/>
      <c r="Q4" s="1324"/>
      <c r="R4" s="1324"/>
      <c r="S4" s="1324"/>
      <c r="T4" s="1325"/>
    </row>
    <row r="5" spans="1:25" ht="14.25" customHeight="1"/>
    <row r="6" spans="1:25" ht="21" customHeight="1" thickBot="1">
      <c r="B6" s="118" t="s">
        <v>487</v>
      </c>
    </row>
    <row r="7" spans="1:25" ht="43.5" customHeight="1">
      <c r="B7" s="1408" t="s">
        <v>554</v>
      </c>
      <c r="C7" s="1409"/>
      <c r="D7" s="1410"/>
      <c r="E7" s="1401"/>
      <c r="F7" s="1402"/>
      <c r="G7" s="1409" t="s">
        <v>289</v>
      </c>
      <c r="H7" s="1409"/>
      <c r="I7" s="1409"/>
      <c r="J7" s="1409"/>
      <c r="K7" s="1402"/>
      <c r="L7" s="1402"/>
      <c r="M7" s="1409" t="s">
        <v>292</v>
      </c>
      <c r="N7" s="1409"/>
      <c r="O7" s="1409"/>
      <c r="P7" s="1409"/>
      <c r="Q7" s="1409"/>
      <c r="R7" s="1409"/>
      <c r="S7" s="1409"/>
      <c r="T7" s="1411"/>
      <c r="U7" s="142" t="str">
        <f>IF(X7=TRUE,"※　加算の対象外です","")</f>
        <v/>
      </c>
      <c r="W7" s="126" t="b">
        <v>0</v>
      </c>
      <c r="X7" s="126" t="b">
        <v>0</v>
      </c>
    </row>
    <row r="8" spans="1:25" ht="22.5" customHeight="1">
      <c r="B8" s="458"/>
      <c r="C8" s="457"/>
      <c r="D8" s="459"/>
      <c r="E8" s="1391" t="s">
        <v>318</v>
      </c>
      <c r="F8" s="1317"/>
      <c r="G8" s="1317"/>
      <c r="H8" s="1317"/>
      <c r="I8" s="1317"/>
      <c r="J8" s="181"/>
      <c r="K8" s="182"/>
      <c r="L8" s="183"/>
      <c r="M8" s="181"/>
      <c r="N8" s="181"/>
      <c r="O8" s="181"/>
      <c r="P8" s="181"/>
      <c r="Q8" s="181"/>
      <c r="R8" s="181"/>
      <c r="S8" s="181"/>
      <c r="T8" s="184"/>
      <c r="U8" s="142"/>
    </row>
    <row r="9" spans="1:25" ht="79.5" customHeight="1">
      <c r="B9" s="1412" t="s">
        <v>319</v>
      </c>
      <c r="C9" s="1413"/>
      <c r="D9" s="1414"/>
      <c r="E9" s="1415"/>
      <c r="F9" s="1416"/>
      <c r="G9" s="1416"/>
      <c r="H9" s="1416"/>
      <c r="I9" s="1416"/>
      <c r="J9" s="1416"/>
      <c r="K9" s="1417"/>
      <c r="L9" s="1417"/>
      <c r="M9" s="1417"/>
      <c r="N9" s="1417"/>
      <c r="O9" s="1417"/>
      <c r="P9" s="1417"/>
      <c r="Q9" s="1417"/>
      <c r="R9" s="1417"/>
      <c r="S9" s="1417"/>
      <c r="T9" s="1418"/>
      <c r="W9" s="1389"/>
      <c r="X9" s="1390"/>
      <c r="Y9" s="1390"/>
    </row>
    <row r="10" spans="1:25" ht="22.5" customHeight="1">
      <c r="B10" s="1412"/>
      <c r="C10" s="1413"/>
      <c r="D10" s="1414"/>
      <c r="E10" s="1391" t="s">
        <v>320</v>
      </c>
      <c r="F10" s="1317"/>
      <c r="G10" s="1317"/>
      <c r="H10" s="1317"/>
      <c r="I10" s="1317"/>
      <c r="J10" s="1317"/>
      <c r="K10" s="1317"/>
      <c r="L10" s="1317"/>
      <c r="M10" s="1317"/>
      <c r="N10" s="1317"/>
      <c r="O10" s="1317"/>
      <c r="P10" s="1317"/>
      <c r="Q10" s="1317"/>
      <c r="R10" s="1317"/>
      <c r="S10" s="1317"/>
      <c r="T10" s="1392"/>
      <c r="W10" s="185"/>
      <c r="X10" s="186"/>
      <c r="Y10" s="186"/>
    </row>
    <row r="11" spans="1:25" ht="79.5" customHeight="1">
      <c r="B11" s="1412"/>
      <c r="C11" s="1413"/>
      <c r="D11" s="1414"/>
      <c r="E11" s="1393"/>
      <c r="F11" s="1394"/>
      <c r="G11" s="1394"/>
      <c r="H11" s="1394"/>
      <c r="I11" s="1394"/>
      <c r="J11" s="1394"/>
      <c r="K11" s="1394"/>
      <c r="L11" s="1394"/>
      <c r="M11" s="1394"/>
      <c r="N11" s="1394"/>
      <c r="O11" s="1394"/>
      <c r="P11" s="1394"/>
      <c r="Q11" s="1394"/>
      <c r="R11" s="1394"/>
      <c r="S11" s="1394"/>
      <c r="T11" s="1395"/>
      <c r="W11" s="185"/>
      <c r="X11" s="186"/>
      <c r="Y11" s="186"/>
    </row>
    <row r="12" spans="1:25" ht="21" customHeight="1">
      <c r="B12" s="1412"/>
      <c r="C12" s="1413"/>
      <c r="D12" s="1414"/>
      <c r="E12" s="1396" t="s">
        <v>321</v>
      </c>
      <c r="F12" s="1397"/>
      <c r="G12" s="1397"/>
      <c r="H12" s="1397"/>
      <c r="I12" s="1397"/>
      <c r="J12" s="1397"/>
      <c r="K12" s="1398"/>
      <c r="L12" s="1398"/>
      <c r="M12" s="1398"/>
      <c r="N12" s="1398"/>
      <c r="O12" s="1398"/>
      <c r="P12" s="1398"/>
      <c r="Q12" s="1398"/>
      <c r="R12" s="1398"/>
      <c r="S12" s="1398"/>
      <c r="T12" s="1399"/>
      <c r="W12" s="185"/>
      <c r="X12" s="186"/>
      <c r="Y12" s="186"/>
    </row>
    <row r="13" spans="1:25" ht="23.25" customHeight="1">
      <c r="B13" s="1412"/>
      <c r="C13" s="1413"/>
      <c r="D13" s="1414"/>
      <c r="E13" s="711"/>
      <c r="F13" s="1319" t="s">
        <v>322</v>
      </c>
      <c r="G13" s="1319"/>
      <c r="H13" s="1319"/>
      <c r="I13" s="1319"/>
      <c r="J13" s="1319"/>
      <c r="K13" s="1319"/>
      <c r="L13" s="713"/>
      <c r="M13" s="1319" t="s">
        <v>323</v>
      </c>
      <c r="N13" s="1319"/>
      <c r="O13" s="1319"/>
      <c r="P13" s="1319"/>
      <c r="Q13" s="1319"/>
      <c r="R13" s="1319"/>
      <c r="S13" s="1319"/>
      <c r="T13" s="1400"/>
      <c r="W13" s="126" t="b">
        <v>0</v>
      </c>
      <c r="X13" s="126" t="b">
        <v>0</v>
      </c>
    </row>
    <row r="14" spans="1:25" ht="23.25" customHeight="1">
      <c r="B14" s="1412"/>
      <c r="C14" s="1413"/>
      <c r="D14" s="1414"/>
      <c r="E14" s="712"/>
      <c r="F14" s="1319" t="s">
        <v>324</v>
      </c>
      <c r="G14" s="1319"/>
      <c r="H14" s="1319"/>
      <c r="I14" s="1319"/>
      <c r="J14" s="1319"/>
      <c r="K14" s="1319"/>
      <c r="L14" s="1319"/>
      <c r="M14" s="1319"/>
      <c r="N14" s="1319"/>
      <c r="O14" s="1319"/>
      <c r="P14" s="1319"/>
      <c r="Q14" s="1319"/>
      <c r="R14" s="1319"/>
      <c r="S14" s="1319"/>
      <c r="T14" s="1400"/>
      <c r="W14" s="126" t="b">
        <v>0</v>
      </c>
    </row>
    <row r="15" spans="1:25" ht="23.25" customHeight="1">
      <c r="B15" s="1412"/>
      <c r="C15" s="1413"/>
      <c r="D15" s="1414"/>
      <c r="E15" s="712"/>
      <c r="F15" s="1302" t="s">
        <v>325</v>
      </c>
      <c r="G15" s="1302"/>
      <c r="H15" s="1302"/>
      <c r="I15" s="1343"/>
      <c r="J15" s="1343"/>
      <c r="K15" s="1343"/>
      <c r="L15" s="1343"/>
      <c r="M15" s="1343"/>
      <c r="N15" s="1343"/>
      <c r="O15" s="1343"/>
      <c r="P15" s="1343"/>
      <c r="Q15" s="166" t="s">
        <v>303</v>
      </c>
      <c r="R15" s="166"/>
      <c r="S15" s="166"/>
      <c r="T15" s="187"/>
      <c r="W15" s="126" t="b">
        <v>0</v>
      </c>
    </row>
    <row r="16" spans="1:25" ht="60" customHeight="1">
      <c r="B16" s="1406" t="s">
        <v>326</v>
      </c>
      <c r="C16" s="1407"/>
      <c r="D16" s="1407"/>
      <c r="E16" s="1313"/>
      <c r="F16" s="1314"/>
      <c r="G16" s="1314"/>
      <c r="H16" s="1314"/>
      <c r="I16" s="1314"/>
      <c r="J16" s="1314"/>
      <c r="K16" s="1314"/>
      <c r="L16" s="1314"/>
      <c r="M16" s="1314"/>
      <c r="N16" s="1314"/>
      <c r="O16" s="1314"/>
      <c r="P16" s="1314"/>
      <c r="Q16" s="1314"/>
      <c r="R16" s="1314"/>
      <c r="S16" s="1314"/>
      <c r="T16" s="1315"/>
    </row>
    <row r="17" spans="2:25" ht="43.5" customHeight="1">
      <c r="B17" s="1406" t="s">
        <v>327</v>
      </c>
      <c r="C17" s="1407"/>
      <c r="D17" s="1407"/>
      <c r="E17" s="1403"/>
      <c r="F17" s="1404"/>
      <c r="G17" s="1387" t="s">
        <v>289</v>
      </c>
      <c r="H17" s="1387"/>
      <c r="I17" s="1387"/>
      <c r="J17" s="1387"/>
      <c r="K17" s="1404"/>
      <c r="L17" s="1404"/>
      <c r="M17" s="1387" t="s">
        <v>292</v>
      </c>
      <c r="N17" s="1387"/>
      <c r="O17" s="1387"/>
      <c r="P17" s="1387"/>
      <c r="Q17" s="1387"/>
      <c r="R17" s="1387"/>
      <c r="S17" s="1387"/>
      <c r="T17" s="1388"/>
      <c r="W17" s="126" t="b">
        <v>0</v>
      </c>
      <c r="X17" s="126" t="b">
        <v>0</v>
      </c>
    </row>
    <row r="18" spans="2:25" ht="78.75" customHeight="1" thickBot="1">
      <c r="B18" s="1374" t="s">
        <v>555</v>
      </c>
      <c r="C18" s="1375"/>
      <c r="D18" s="1375"/>
      <c r="E18" s="1376"/>
      <c r="F18" s="1376"/>
      <c r="G18" s="1376"/>
      <c r="H18" s="1376"/>
      <c r="I18" s="1376"/>
      <c r="J18" s="1376"/>
      <c r="K18" s="1377"/>
      <c r="L18" s="1377"/>
      <c r="M18" s="1377"/>
      <c r="N18" s="1377"/>
      <c r="O18" s="1377"/>
      <c r="P18" s="1377"/>
      <c r="Q18" s="1377"/>
      <c r="R18" s="1377"/>
      <c r="S18" s="1377"/>
      <c r="T18" s="1378"/>
    </row>
    <row r="19" spans="2:25" ht="16.899999999999999" customHeight="1"/>
    <row r="20" spans="2:25" ht="18.75" customHeight="1" thickBot="1">
      <c r="B20" s="118" t="s">
        <v>577</v>
      </c>
    </row>
    <row r="21" spans="2:25" ht="33.75" customHeight="1">
      <c r="B21" s="1368" t="s">
        <v>600</v>
      </c>
      <c r="C21" s="1369"/>
      <c r="D21" s="1370"/>
      <c r="E21" s="168" t="s">
        <v>1</v>
      </c>
      <c r="F21" s="169"/>
      <c r="G21" s="171"/>
      <c r="H21" s="169" t="s">
        <v>282</v>
      </c>
      <c r="I21" s="171"/>
      <c r="J21" s="169" t="s">
        <v>26</v>
      </c>
      <c r="K21" s="1281"/>
      <c r="L21" s="1281"/>
      <c r="M21" s="169" t="s">
        <v>155</v>
      </c>
      <c r="N21" s="1379"/>
      <c r="O21" s="1379"/>
      <c r="P21" s="1379"/>
      <c r="Q21" s="1379"/>
      <c r="R21" s="1379"/>
      <c r="S21" s="1379"/>
      <c r="T21" s="1380"/>
      <c r="U21" s="142" t="str">
        <f>IF(W21=1,"",IF(W21&lt;45748,"※　令和7年3月31日以前の日付では申請できません。",""))</f>
        <v/>
      </c>
      <c r="W21" s="143">
        <f>IFERROR(DATEVALUE(CONCATENATE(E21,G21,H21,I21,J21,K21,M21)),1)</f>
        <v>1</v>
      </c>
      <c r="X21" s="144">
        <f>W21</f>
        <v>1</v>
      </c>
      <c r="Y21" s="543"/>
    </row>
    <row r="22" spans="2:25" ht="33.75" customHeight="1" thickBot="1">
      <c r="B22" s="1371"/>
      <c r="C22" s="1372"/>
      <c r="D22" s="1373"/>
      <c r="E22" s="1385"/>
      <c r="F22" s="1386"/>
      <c r="G22" s="150" t="s">
        <v>606</v>
      </c>
      <c r="H22" s="150"/>
      <c r="I22" s="150"/>
      <c r="J22" s="150"/>
      <c r="K22" s="150"/>
      <c r="L22" s="150"/>
      <c r="M22" s="150"/>
      <c r="N22" s="150"/>
      <c r="O22" s="150"/>
      <c r="P22" s="150"/>
      <c r="Q22" s="150"/>
      <c r="R22" s="150"/>
      <c r="S22" s="150"/>
      <c r="T22" s="163"/>
      <c r="W22" s="143" t="b">
        <v>0</v>
      </c>
      <c r="X22" s="126"/>
    </row>
    <row r="24" spans="2:25" ht="18.75" customHeight="1" thickBot="1">
      <c r="B24" s="118" t="s">
        <v>488</v>
      </c>
    </row>
    <row r="25" spans="2:25" ht="36" customHeight="1" thickBot="1">
      <c r="B25" s="1381" t="s">
        <v>489</v>
      </c>
      <c r="C25" s="1382"/>
      <c r="D25" s="1382"/>
      <c r="E25" s="1383"/>
      <c r="F25" s="1384"/>
      <c r="G25" s="468" t="s">
        <v>490</v>
      </c>
      <c r="H25" s="468"/>
      <c r="I25" s="468"/>
      <c r="J25" s="468"/>
      <c r="K25" s="468"/>
      <c r="L25" s="468"/>
      <c r="M25" s="468"/>
      <c r="N25" s="468"/>
      <c r="O25" s="468"/>
      <c r="P25" s="468"/>
      <c r="Q25" s="468"/>
      <c r="R25" s="468"/>
      <c r="S25" s="468"/>
      <c r="T25" s="469"/>
      <c r="W25" s="126" t="b">
        <v>0</v>
      </c>
    </row>
  </sheetData>
  <sheetProtection algorithmName="SHA-512" hashValue="KmZhIVq4SfeBrbCoBbD5QRla3eGCjG9FiXOIe4/s/sL6uCSmnjC6+c+Xyys+7aBmTF8t+rv+D9td3tm43Gddtg==" saltValue="V1PGnxGQ49PIQOiT2Ri9Ng==" spinCount="100000" sheet="1" selectLockedCells="1"/>
  <mergeCells count="34">
    <mergeCell ref="E7:F7"/>
    <mergeCell ref="K7:L7"/>
    <mergeCell ref="E17:F17"/>
    <mergeCell ref="K17:L17"/>
    <mergeCell ref="B2:T2"/>
    <mergeCell ref="B16:D16"/>
    <mergeCell ref="E16:T16"/>
    <mergeCell ref="B17:D17"/>
    <mergeCell ref="D4:T4"/>
    <mergeCell ref="B7:D7"/>
    <mergeCell ref="G7:J7"/>
    <mergeCell ref="M7:T7"/>
    <mergeCell ref="E8:I8"/>
    <mergeCell ref="B9:D15"/>
    <mergeCell ref="E9:T9"/>
    <mergeCell ref="F14:T14"/>
    <mergeCell ref="F15:H15"/>
    <mergeCell ref="I15:P15"/>
    <mergeCell ref="G17:J17"/>
    <mergeCell ref="M17:T17"/>
    <mergeCell ref="W9:Y9"/>
    <mergeCell ref="E10:T10"/>
    <mergeCell ref="E11:T11"/>
    <mergeCell ref="E12:T12"/>
    <mergeCell ref="F13:K13"/>
    <mergeCell ref="M13:T13"/>
    <mergeCell ref="B21:D22"/>
    <mergeCell ref="B18:D18"/>
    <mergeCell ref="E18:T18"/>
    <mergeCell ref="N21:T21"/>
    <mergeCell ref="B25:D25"/>
    <mergeCell ref="E25:F25"/>
    <mergeCell ref="E22:F22"/>
    <mergeCell ref="K21:L21"/>
  </mergeCells>
  <phoneticPr fontId="10"/>
  <conditionalFormatting sqref="E7">
    <cfRule type="expression" dxfId="66" priority="23">
      <formula>$W$7=FALSE</formula>
    </cfRule>
  </conditionalFormatting>
  <conditionalFormatting sqref="E17">
    <cfRule type="expression" dxfId="65" priority="17">
      <formula>$X$17=TRUE</formula>
    </cfRule>
    <cfRule type="expression" dxfId="64" priority="20">
      <formula>$W$17=FALSE</formula>
    </cfRule>
  </conditionalFormatting>
  <conditionalFormatting sqref="E22:F22">
    <cfRule type="expression" dxfId="63" priority="2">
      <formula>$W$22=FALSE</formula>
    </cfRule>
  </conditionalFormatting>
  <conditionalFormatting sqref="E25:F25">
    <cfRule type="expression" dxfId="62" priority="1">
      <formula>$W$25=FALSE</formula>
    </cfRule>
  </conditionalFormatting>
  <conditionalFormatting sqref="E9:T9">
    <cfRule type="expression" dxfId="61" priority="11">
      <formula>$E$9=""</formula>
    </cfRule>
  </conditionalFormatting>
  <conditionalFormatting sqref="E11:T11">
    <cfRule type="expression" dxfId="60" priority="10">
      <formula>$E$11=""</formula>
    </cfRule>
  </conditionalFormatting>
  <conditionalFormatting sqref="E16:T16">
    <cfRule type="expression" dxfId="59" priority="8">
      <formula>$E$16=""</formula>
    </cfRule>
  </conditionalFormatting>
  <conditionalFormatting sqref="E18:T18">
    <cfRule type="expression" dxfId="58" priority="4">
      <formula>$X$17=TRUE</formula>
    </cfRule>
    <cfRule type="expression" dxfId="57" priority="9">
      <formula>$E$18=""</formula>
    </cfRule>
  </conditionalFormatting>
  <conditionalFormatting sqref="G21">
    <cfRule type="expression" dxfId="56" priority="14">
      <formula>$G$21=""</formula>
    </cfRule>
  </conditionalFormatting>
  <conditionalFormatting sqref="I21">
    <cfRule type="expression" dxfId="55" priority="13">
      <formula>$I$21=""</formula>
    </cfRule>
  </conditionalFormatting>
  <conditionalFormatting sqref="I15:P15">
    <cfRule type="expression" dxfId="54" priority="5">
      <formula>COUNTIF($W$13:$X$14,FALSE)&lt;&gt;3</formula>
    </cfRule>
    <cfRule type="expression" dxfId="53" priority="6">
      <formula>AND($W$15=TRUE,$I$15&lt;&gt;"")</formula>
    </cfRule>
    <cfRule type="expression" dxfId="52" priority="7">
      <formula>$I$15=""</formula>
    </cfRule>
  </conditionalFormatting>
  <conditionalFormatting sqref="K7">
    <cfRule type="expression" dxfId="51" priority="21">
      <formula>$W$7=TRUE</formula>
    </cfRule>
    <cfRule type="expression" dxfId="50" priority="22">
      <formula>$X$7=FALSE</formula>
    </cfRule>
  </conditionalFormatting>
  <conditionalFormatting sqref="K17">
    <cfRule type="expression" dxfId="49" priority="18">
      <formula>$W$17=TRUE</formula>
    </cfRule>
    <cfRule type="expression" dxfId="48" priority="19">
      <formula>$X$17=FALSE</formula>
    </cfRule>
  </conditionalFormatting>
  <conditionalFormatting sqref="K21">
    <cfRule type="expression" dxfId="47" priority="15">
      <formula>$K$21=""</formula>
    </cfRule>
  </conditionalFormatting>
  <conditionalFormatting sqref="L13 E13:E15">
    <cfRule type="expression" dxfId="46" priority="12">
      <formula>COUNTIF($W$13:$X$15,FALSE)=4</formula>
    </cfRule>
  </conditionalFormatting>
  <pageMargins left="0.70866141732283472" right="0.70866141732283472" top="0.47244094488188981" bottom="0.74803149606299213" header="0.31496062992125984" footer="0.31496062992125984"/>
  <pageSetup paperSize="9" scale="97" orientation="portrait" blackAndWhite="1" r:id="rId1"/>
  <headerFooter>
    <oddFooter>&amp;C加算③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95250</xdr:colOff>
                    <xdr:row>6</xdr:row>
                    <xdr:rowOff>133350</xdr:rowOff>
                  </from>
                  <to>
                    <xdr:col>5</xdr:col>
                    <xdr:colOff>127000</xdr:colOff>
                    <xdr:row>6</xdr:row>
                    <xdr:rowOff>393700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95250</xdr:colOff>
                    <xdr:row>6</xdr:row>
                    <xdr:rowOff>165100</xdr:rowOff>
                  </from>
                  <to>
                    <xdr:col>11</xdr:col>
                    <xdr:colOff>152400</xdr:colOff>
                    <xdr:row>6</xdr:row>
                    <xdr:rowOff>393700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57150</xdr:rowOff>
                  </from>
                  <to>
                    <xdr:col>5</xdr:col>
                    <xdr:colOff>57150</xdr:colOff>
                    <xdr:row>12</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11</xdr:col>
                    <xdr:colOff>12700</xdr:colOff>
                    <xdr:row>12</xdr:row>
                    <xdr:rowOff>69850</xdr:rowOff>
                  </from>
                  <to>
                    <xdr:col>12</xdr:col>
                    <xdr:colOff>38100</xdr:colOff>
                    <xdr:row>12</xdr:row>
                    <xdr:rowOff>266700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4</xdr:col>
                    <xdr:colOff>38100</xdr:colOff>
                    <xdr:row>13</xdr:row>
                    <xdr:rowOff>69850</xdr:rowOff>
                  </from>
                  <to>
                    <xdr:col>5</xdr:col>
                    <xdr:colOff>69850</xdr:colOff>
                    <xdr:row>13</xdr:row>
                    <xdr:rowOff>279400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38100</xdr:colOff>
                    <xdr:row>14</xdr:row>
                    <xdr:rowOff>31750</xdr:rowOff>
                  </from>
                  <to>
                    <xdr:col>5</xdr:col>
                    <xdr:colOff>133350</xdr:colOff>
                    <xdr:row>14</xdr:row>
                    <xdr:rowOff>260350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4</xdr:col>
                    <xdr:colOff>69850</xdr:colOff>
                    <xdr:row>16</xdr:row>
                    <xdr:rowOff>171450</xdr:rowOff>
                  </from>
                  <to>
                    <xdr:col>5</xdr:col>
                    <xdr:colOff>95250</xdr:colOff>
                    <xdr:row>16</xdr:row>
                    <xdr:rowOff>381000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10</xdr:col>
                    <xdr:colOff>133350</xdr:colOff>
                    <xdr:row>16</xdr:row>
                    <xdr:rowOff>152400</xdr:rowOff>
                  </from>
                  <to>
                    <xdr:col>12</xdr:col>
                    <xdr:colOff>12700</xdr:colOff>
                    <xdr:row>16</xdr:row>
                    <xdr:rowOff>393700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4</xdr:col>
                    <xdr:colOff>133350</xdr:colOff>
                    <xdr:row>21</xdr:row>
                    <xdr:rowOff>76200</xdr:rowOff>
                  </from>
                  <to>
                    <xdr:col>5</xdr:col>
                    <xdr:colOff>171450</xdr:colOff>
                    <xdr:row>21</xdr:row>
                    <xdr:rowOff>317500</xdr:rowOff>
                  </to>
                </anchor>
              </controlPr>
            </control>
          </mc:Choice>
        </mc:AlternateContent>
        <mc:AlternateContent xmlns:mc="http://schemas.openxmlformats.org/markup-compatibility/2006">
          <mc:Choice Requires="x14">
            <control shapeId="16398" r:id="rId13" name="Check Box 14">
              <controlPr locked="0" defaultSize="0" autoFill="0" autoLine="0" autoPict="0">
                <anchor moveWithCells="1">
                  <from>
                    <xdr:col>4</xdr:col>
                    <xdr:colOff>152400</xdr:colOff>
                    <xdr:row>24</xdr:row>
                    <xdr:rowOff>114300</xdr:rowOff>
                  </from>
                  <to>
                    <xdr:col>5</xdr:col>
                    <xdr:colOff>184150</xdr:colOff>
                    <xdr:row>24</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B00-000000000000}">
          <x14:formula1>
            <xm:f>入力規則!$F$7:$F$8</xm:f>
          </x14:formula1>
          <xm:sqref>G21</xm:sqref>
        </x14:dataValidation>
        <x14:dataValidation type="list" allowBlank="1" showInputMessage="1" showErrorMessage="1" xr:uid="{00000000-0002-0000-0B00-000001000000}">
          <x14:formula1>
            <xm:f>入力規則!$G$2:$G$13</xm:f>
          </x14:formula1>
          <xm:sqref>I21</xm:sqref>
        </x14:dataValidation>
        <x14:dataValidation type="list" allowBlank="1" showInputMessage="1" showErrorMessage="1" xr:uid="{00000000-0002-0000-0B00-000002000000}">
          <x14:formula1>
            <xm:f>入力規則!$H$2:$H$32</xm:f>
          </x14:formula1>
          <xm:sqref>K21:L21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AE39"/>
  <sheetViews>
    <sheetView showGridLines="0" showZeros="0" zoomScaleNormal="100" zoomScaleSheetLayoutView="115" workbookViewId="0">
      <selection activeCell="D4" sqref="D4:AA4"/>
    </sheetView>
  </sheetViews>
  <sheetFormatPr defaultColWidth="9" defaultRowHeight="13"/>
  <cols>
    <col min="1" max="1" width="1.36328125" style="72" customWidth="1"/>
    <col min="2" max="3" width="9" style="72"/>
    <col min="4" max="4" width="22.36328125" style="72" customWidth="1"/>
    <col min="5" max="8" width="2.453125" style="72" customWidth="1"/>
    <col min="9" max="9" width="4.6328125" style="72" customWidth="1"/>
    <col min="10" max="18" width="2.453125" style="72" customWidth="1"/>
    <col min="19" max="19" width="4.6328125" style="72" customWidth="1"/>
    <col min="20" max="24" width="2.453125" style="72" customWidth="1"/>
    <col min="25" max="26" width="4.08984375" style="72" customWidth="1"/>
    <col min="27" max="27" width="2.453125" style="72" customWidth="1"/>
    <col min="28" max="28" width="28.6328125" style="72" customWidth="1"/>
    <col min="29" max="29" width="9" style="554" customWidth="1"/>
    <col min="30" max="30" width="9" style="688" hidden="1" customWidth="1"/>
    <col min="31" max="31" width="13.36328125" style="554" customWidth="1"/>
    <col min="32" max="16384" width="9" style="72"/>
  </cols>
  <sheetData>
    <row r="1" spans="1:31" s="190" customFormat="1" ht="11">
      <c r="A1" s="190" t="str">
        <f>'加算① '!A1</f>
        <v>様式第1号【別紙】</v>
      </c>
      <c r="AA1" s="483" t="str">
        <f>申１!Y1</f>
        <v>令和７年度パパ</v>
      </c>
      <c r="AC1" s="553"/>
      <c r="AD1" s="687"/>
      <c r="AE1" s="553"/>
    </row>
    <row r="2" spans="1:31" ht="33" customHeight="1">
      <c r="B2" s="180" t="s">
        <v>550</v>
      </c>
      <c r="D2" s="190"/>
      <c r="AB2" s="1466" t="s">
        <v>442</v>
      </c>
    </row>
    <row r="3" spans="1:31" ht="15.75" customHeight="1">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466"/>
    </row>
    <row r="4" spans="1:31" ht="43.5" customHeight="1">
      <c r="B4" s="138" t="s">
        <v>6</v>
      </c>
      <c r="C4" s="138"/>
      <c r="D4" s="1467">
        <f>申１!Q11</f>
        <v>0</v>
      </c>
      <c r="E4" s="1468"/>
      <c r="F4" s="1468"/>
      <c r="G4" s="1468"/>
      <c r="H4" s="1468"/>
      <c r="I4" s="1468"/>
      <c r="J4" s="1468"/>
      <c r="K4" s="1468"/>
      <c r="L4" s="1468"/>
      <c r="M4" s="1468"/>
      <c r="N4" s="1468"/>
      <c r="O4" s="1468"/>
      <c r="P4" s="1468"/>
      <c r="Q4" s="1468"/>
      <c r="R4" s="1468"/>
      <c r="S4" s="1468"/>
      <c r="T4" s="1468"/>
      <c r="U4" s="1468"/>
      <c r="V4" s="1468"/>
      <c r="W4" s="1468"/>
      <c r="X4" s="1468"/>
      <c r="Y4" s="1468"/>
      <c r="Z4" s="1468"/>
      <c r="AA4" s="1469"/>
    </row>
    <row r="5" spans="1:31" ht="11.25" customHeight="1"/>
    <row r="6" spans="1:31" ht="20.25" customHeight="1" thickBot="1">
      <c r="B6" s="118" t="s">
        <v>329</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row>
    <row r="7" spans="1:31" ht="36" customHeight="1">
      <c r="B7" s="1470" t="s">
        <v>605</v>
      </c>
      <c r="C7" s="1471"/>
      <c r="D7" s="1471"/>
      <c r="E7" s="1472">
        <f>申２!J13</f>
        <v>0</v>
      </c>
      <c r="F7" s="1278"/>
      <c r="G7" s="1278"/>
      <c r="H7" s="1278"/>
      <c r="I7" s="1278"/>
      <c r="J7" s="1278"/>
      <c r="K7" s="1278"/>
      <c r="L7" s="1278"/>
      <c r="M7" s="1278"/>
      <c r="N7" s="1278"/>
      <c r="O7" s="1278"/>
      <c r="P7" s="1278"/>
      <c r="Q7" s="1278"/>
      <c r="R7" s="1278"/>
      <c r="S7" s="1278"/>
      <c r="T7" s="1278"/>
      <c r="U7" s="1278"/>
      <c r="V7" s="1278"/>
      <c r="W7" s="1278"/>
      <c r="X7" s="1278"/>
      <c r="Y7" s="1278"/>
      <c r="Z7" s="1278"/>
      <c r="AA7" s="1473"/>
    </row>
    <row r="8" spans="1:31" ht="36" customHeight="1">
      <c r="B8" s="1474" t="s">
        <v>330</v>
      </c>
      <c r="C8" s="1475"/>
      <c r="D8" s="1475"/>
      <c r="E8" s="1476">
        <f>申４!Q14</f>
        <v>0</v>
      </c>
      <c r="F8" s="1333"/>
      <c r="G8" s="1333"/>
      <c r="H8" s="1333"/>
      <c r="I8" s="1333"/>
      <c r="J8" s="1333"/>
      <c r="K8" s="1333"/>
      <c r="L8" s="1333"/>
      <c r="M8" s="1333"/>
      <c r="N8" s="1333"/>
      <c r="O8" s="1333"/>
      <c r="P8" s="1333"/>
      <c r="Q8" s="1333"/>
      <c r="R8" s="1333"/>
      <c r="S8" s="1333"/>
      <c r="T8" s="1333"/>
      <c r="U8" s="1333"/>
      <c r="V8" s="1333"/>
      <c r="W8" s="1333"/>
      <c r="X8" s="1333"/>
      <c r="Y8" s="1333"/>
      <c r="Z8" s="1333"/>
      <c r="AA8" s="1477"/>
    </row>
    <row r="9" spans="1:31" ht="30" customHeight="1">
      <c r="B9" s="1316" t="s">
        <v>331</v>
      </c>
      <c r="C9" s="1317"/>
      <c r="D9" s="1419"/>
      <c r="E9" s="188" t="s">
        <v>1</v>
      </c>
      <c r="F9" s="101"/>
      <c r="G9" s="535">
        <f>申２!E21</f>
        <v>0</v>
      </c>
      <c r="H9" s="101" t="s">
        <v>282</v>
      </c>
      <c r="I9" s="101">
        <f>申２!G21</f>
        <v>0</v>
      </c>
      <c r="J9" s="101" t="s">
        <v>26</v>
      </c>
      <c r="K9" s="1463">
        <f>申２!I21</f>
        <v>0</v>
      </c>
      <c r="L9" s="1463"/>
      <c r="M9" s="101" t="s">
        <v>155</v>
      </c>
      <c r="N9" s="191" t="s">
        <v>157</v>
      </c>
      <c r="O9" s="191" t="s">
        <v>1</v>
      </c>
      <c r="P9" s="101"/>
      <c r="Q9" s="101">
        <f>申２!M21</f>
        <v>0</v>
      </c>
      <c r="R9" s="101" t="s">
        <v>282</v>
      </c>
      <c r="S9" s="101">
        <f>申２!O21</f>
        <v>0</v>
      </c>
      <c r="T9" s="101" t="s">
        <v>26</v>
      </c>
      <c r="U9" s="1463">
        <f>申２!Q21</f>
        <v>0</v>
      </c>
      <c r="V9" s="1463"/>
      <c r="W9" s="101" t="s">
        <v>155</v>
      </c>
      <c r="X9" s="530" t="s">
        <v>283</v>
      </c>
      <c r="Y9" s="96" t="str">
        <f>申２!X21</f>
        <v/>
      </c>
      <c r="Z9" s="96" t="s">
        <v>284</v>
      </c>
      <c r="AA9" s="192"/>
    </row>
    <row r="10" spans="1:31" ht="30" customHeight="1">
      <c r="B10" s="1318"/>
      <c r="C10" s="1319"/>
      <c r="D10" s="1439"/>
      <c r="E10" s="145" t="s">
        <v>1</v>
      </c>
      <c r="F10" s="517"/>
      <c r="G10" s="532">
        <f>申２!E23</f>
        <v>0</v>
      </c>
      <c r="H10" s="517" t="s">
        <v>282</v>
      </c>
      <c r="I10" s="517">
        <f>申２!G23</f>
        <v>0</v>
      </c>
      <c r="J10" s="517" t="s">
        <v>26</v>
      </c>
      <c r="K10" s="1464">
        <f>申２!I23</f>
        <v>0</v>
      </c>
      <c r="L10" s="1464"/>
      <c r="M10" s="517" t="s">
        <v>155</v>
      </c>
      <c r="N10" s="517" t="s">
        <v>157</v>
      </c>
      <c r="O10" s="517" t="s">
        <v>1</v>
      </c>
      <c r="P10" s="517"/>
      <c r="Q10" s="517">
        <f>申２!M23</f>
        <v>0</v>
      </c>
      <c r="R10" s="517" t="s">
        <v>282</v>
      </c>
      <c r="S10" s="517">
        <f>申２!O23</f>
        <v>0</v>
      </c>
      <c r="T10" s="517" t="s">
        <v>26</v>
      </c>
      <c r="U10" s="1464">
        <f>申２!Q23</f>
        <v>0</v>
      </c>
      <c r="V10" s="1464"/>
      <c r="W10" s="517" t="s">
        <v>155</v>
      </c>
      <c r="X10" s="531" t="s">
        <v>283</v>
      </c>
      <c r="Y10" s="532" t="str">
        <f>申２!X23</f>
        <v/>
      </c>
      <c r="Z10" s="532" t="s">
        <v>284</v>
      </c>
      <c r="AA10" s="148"/>
    </row>
    <row r="11" spans="1:31" ht="30" customHeight="1">
      <c r="B11" s="1318"/>
      <c r="C11" s="1319"/>
      <c r="D11" s="1439"/>
      <c r="E11" s="145" t="s">
        <v>1</v>
      </c>
      <c r="F11" s="517"/>
      <c r="G11" s="532">
        <f>申２!E25</f>
        <v>0</v>
      </c>
      <c r="H11" s="517" t="s">
        <v>282</v>
      </c>
      <c r="I11" s="517">
        <f>申２!G25</f>
        <v>0</v>
      </c>
      <c r="J11" s="517" t="s">
        <v>26</v>
      </c>
      <c r="K11" s="1464">
        <f>申２!I25</f>
        <v>0</v>
      </c>
      <c r="L11" s="1464"/>
      <c r="M11" s="517" t="s">
        <v>155</v>
      </c>
      <c r="N11" s="517" t="s">
        <v>157</v>
      </c>
      <c r="O11" s="517" t="s">
        <v>1</v>
      </c>
      <c r="P11" s="517"/>
      <c r="Q11" s="517">
        <f>申２!M25</f>
        <v>0</v>
      </c>
      <c r="R11" s="517" t="s">
        <v>282</v>
      </c>
      <c r="S11" s="517">
        <f>申２!O25</f>
        <v>0</v>
      </c>
      <c r="T11" s="517" t="s">
        <v>26</v>
      </c>
      <c r="U11" s="1464">
        <f>申２!Q25</f>
        <v>0</v>
      </c>
      <c r="V11" s="1464"/>
      <c r="W11" s="517" t="s">
        <v>155</v>
      </c>
      <c r="X11" s="531" t="s">
        <v>283</v>
      </c>
      <c r="Y11" s="532" t="str">
        <f>申２!X25</f>
        <v/>
      </c>
      <c r="Z11" s="532" t="s">
        <v>284</v>
      </c>
      <c r="AA11" s="148"/>
    </row>
    <row r="12" spans="1:31" ht="30" customHeight="1">
      <c r="B12" s="1318"/>
      <c r="C12" s="1319"/>
      <c r="D12" s="1439"/>
      <c r="E12" s="145" t="s">
        <v>1</v>
      </c>
      <c r="F12" s="517"/>
      <c r="G12" s="532">
        <f>申２!E27</f>
        <v>0</v>
      </c>
      <c r="H12" s="517" t="s">
        <v>282</v>
      </c>
      <c r="I12" s="517">
        <f>申２!G27</f>
        <v>0</v>
      </c>
      <c r="J12" s="517" t="s">
        <v>26</v>
      </c>
      <c r="K12" s="1464">
        <f>申２!I27</f>
        <v>0</v>
      </c>
      <c r="L12" s="1464"/>
      <c r="M12" s="517" t="s">
        <v>155</v>
      </c>
      <c r="N12" s="517" t="s">
        <v>157</v>
      </c>
      <c r="O12" s="517" t="s">
        <v>1</v>
      </c>
      <c r="P12" s="517"/>
      <c r="Q12" s="517">
        <f>申２!M27</f>
        <v>0</v>
      </c>
      <c r="R12" s="517" t="s">
        <v>282</v>
      </c>
      <c r="S12" s="517">
        <f>申２!O27</f>
        <v>0</v>
      </c>
      <c r="T12" s="517" t="s">
        <v>26</v>
      </c>
      <c r="U12" s="1464">
        <f>申２!Q27</f>
        <v>0</v>
      </c>
      <c r="V12" s="1464"/>
      <c r="W12" s="517" t="s">
        <v>155</v>
      </c>
      <c r="X12" s="531" t="s">
        <v>283</v>
      </c>
      <c r="Y12" s="532" t="str">
        <f>申２!X27</f>
        <v/>
      </c>
      <c r="Z12" s="532" t="s">
        <v>284</v>
      </c>
      <c r="AA12" s="148"/>
    </row>
    <row r="13" spans="1:31" ht="30" customHeight="1">
      <c r="B13" s="1318"/>
      <c r="C13" s="1319"/>
      <c r="D13" s="1439"/>
      <c r="E13" s="145" t="s">
        <v>1</v>
      </c>
      <c r="F13" s="517"/>
      <c r="G13" s="532">
        <f>申２!E29</f>
        <v>0</v>
      </c>
      <c r="H13" s="517" t="s">
        <v>282</v>
      </c>
      <c r="I13" s="517">
        <f>申２!G29</f>
        <v>0</v>
      </c>
      <c r="J13" s="517" t="s">
        <v>26</v>
      </c>
      <c r="K13" s="1464">
        <f>申２!I29</f>
        <v>0</v>
      </c>
      <c r="L13" s="1464"/>
      <c r="M13" s="517" t="s">
        <v>155</v>
      </c>
      <c r="N13" s="517" t="s">
        <v>157</v>
      </c>
      <c r="O13" s="517" t="s">
        <v>1</v>
      </c>
      <c r="P13" s="517"/>
      <c r="Q13" s="517">
        <f>申２!M29</f>
        <v>0</v>
      </c>
      <c r="R13" s="517" t="s">
        <v>282</v>
      </c>
      <c r="S13" s="517">
        <f>申２!O29</f>
        <v>0</v>
      </c>
      <c r="T13" s="517" t="s">
        <v>26</v>
      </c>
      <c r="U13" s="1464">
        <f>申２!Q29</f>
        <v>0</v>
      </c>
      <c r="V13" s="1464"/>
      <c r="W13" s="517" t="s">
        <v>155</v>
      </c>
      <c r="X13" s="531" t="s">
        <v>283</v>
      </c>
      <c r="Y13" s="532" t="str">
        <f>申２!X29</f>
        <v/>
      </c>
      <c r="Z13" s="532" t="s">
        <v>284</v>
      </c>
      <c r="AA13" s="148"/>
    </row>
    <row r="14" spans="1:31" ht="30" customHeight="1" thickBot="1">
      <c r="B14" s="1371"/>
      <c r="C14" s="1372"/>
      <c r="D14" s="1373"/>
      <c r="E14" s="149" t="s">
        <v>163</v>
      </c>
      <c r="F14" s="152"/>
      <c r="G14" s="536">
        <f>申２!E31</f>
        <v>0</v>
      </c>
      <c r="H14" s="152" t="s">
        <v>332</v>
      </c>
      <c r="I14" s="152">
        <f>申２!G31</f>
        <v>0</v>
      </c>
      <c r="J14" s="152" t="s">
        <v>156</v>
      </c>
      <c r="K14" s="1465">
        <f>申２!I31</f>
        <v>0</v>
      </c>
      <c r="L14" s="1465"/>
      <c r="M14" s="152" t="s">
        <v>155</v>
      </c>
      <c r="N14" s="152" t="s">
        <v>333</v>
      </c>
      <c r="O14" s="152" t="s">
        <v>163</v>
      </c>
      <c r="P14" s="152"/>
      <c r="Q14" s="152">
        <f>申２!M31</f>
        <v>0</v>
      </c>
      <c r="R14" s="152" t="s">
        <v>332</v>
      </c>
      <c r="S14" s="152">
        <f>申２!O31</f>
        <v>0</v>
      </c>
      <c r="T14" s="152" t="s">
        <v>156</v>
      </c>
      <c r="U14" s="1465">
        <f>申２!Q31</f>
        <v>0</v>
      </c>
      <c r="V14" s="1465"/>
      <c r="W14" s="152" t="s">
        <v>155</v>
      </c>
      <c r="X14" s="537" t="s">
        <v>334</v>
      </c>
      <c r="Y14" s="536" t="str">
        <f>申２!X31</f>
        <v/>
      </c>
      <c r="Z14" s="536" t="s">
        <v>335</v>
      </c>
      <c r="AA14" s="153"/>
      <c r="AB14" s="680" t="str">
        <f>IF(SUM($Y$9:$Y$14)=0,"",IF(SUM($Y$9:$Y$14)&lt;30,"※育業日数合計30日未満は加算④対象外です",""))</f>
        <v/>
      </c>
    </row>
    <row r="15" spans="1:31" ht="11.25" customHeight="1">
      <c r="B15" s="166"/>
      <c r="C15" s="166"/>
      <c r="D15" s="166"/>
      <c r="E15" s="118"/>
      <c r="F15" s="118"/>
      <c r="G15" s="118"/>
      <c r="H15" s="118"/>
      <c r="I15" s="118"/>
      <c r="J15" s="118"/>
      <c r="K15" s="118"/>
      <c r="L15" s="118"/>
      <c r="M15" s="118"/>
      <c r="N15" s="118"/>
      <c r="O15" s="118"/>
      <c r="P15" s="118"/>
      <c r="Q15" s="118"/>
      <c r="R15" s="118"/>
      <c r="S15" s="118"/>
      <c r="T15" s="118"/>
      <c r="U15" s="118"/>
      <c r="V15" s="118"/>
      <c r="W15" s="118"/>
      <c r="X15" s="118"/>
      <c r="Y15" s="118"/>
      <c r="Z15" s="118"/>
      <c r="AA15" s="462"/>
      <c r="AB15" s="475"/>
    </row>
    <row r="16" spans="1:31" ht="20.25" customHeight="1" thickBot="1">
      <c r="B16" s="118" t="s">
        <v>336</v>
      </c>
      <c r="C16" s="118"/>
      <c r="D16" s="118"/>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475"/>
    </row>
    <row r="17" spans="1:31" ht="39.75" customHeight="1">
      <c r="B17" s="1450" t="s">
        <v>337</v>
      </c>
      <c r="C17" s="1451"/>
      <c r="D17" s="1452"/>
      <c r="E17" s="1329"/>
      <c r="F17" s="1330"/>
      <c r="G17" s="1330"/>
      <c r="H17" s="1330"/>
      <c r="I17" s="1330"/>
      <c r="J17" s="1330"/>
      <c r="K17" s="1330"/>
      <c r="L17" s="1330"/>
      <c r="M17" s="1330"/>
      <c r="N17" s="1330"/>
      <c r="O17" s="1330"/>
      <c r="P17" s="1330"/>
      <c r="Q17" s="1330"/>
      <c r="R17" s="1330"/>
      <c r="S17" s="1330"/>
      <c r="T17" s="1330"/>
      <c r="U17" s="1330"/>
      <c r="V17" s="1330"/>
      <c r="W17" s="1330"/>
      <c r="X17" s="1330"/>
      <c r="Y17" s="1330"/>
      <c r="Z17" s="1330"/>
      <c r="AA17" s="1331"/>
    </row>
    <row r="18" spans="1:31" ht="23.25" customHeight="1">
      <c r="B18" s="1453"/>
      <c r="C18" s="1454"/>
      <c r="D18" s="1455"/>
      <c r="E18" s="1456"/>
      <c r="F18" s="1322"/>
      <c r="G18" s="544" t="s">
        <v>551</v>
      </c>
      <c r="H18" s="545"/>
      <c r="I18" s="545"/>
      <c r="J18" s="545"/>
      <c r="K18" s="545"/>
      <c r="L18" s="545"/>
      <c r="M18" s="545"/>
      <c r="N18" s="545"/>
      <c r="O18" s="545"/>
      <c r="P18" s="545"/>
      <c r="Q18" s="545"/>
      <c r="R18" s="545"/>
      <c r="S18" s="545"/>
      <c r="T18" s="545"/>
      <c r="U18" s="545"/>
      <c r="V18" s="545"/>
      <c r="W18" s="545"/>
      <c r="X18" s="545"/>
      <c r="Y18" s="545"/>
      <c r="Z18" s="545"/>
      <c r="AA18" s="546"/>
      <c r="AD18" s="688" t="b">
        <v>0</v>
      </c>
    </row>
    <row r="19" spans="1:31" ht="37.4" customHeight="1" thickBot="1">
      <c r="B19" s="1447" t="s">
        <v>338</v>
      </c>
      <c r="C19" s="1448"/>
      <c r="D19" s="1448"/>
      <c r="E19" s="456"/>
      <c r="F19" s="183"/>
      <c r="G19" s="183"/>
      <c r="H19" s="183"/>
      <c r="I19" s="183"/>
      <c r="J19" s="183"/>
      <c r="K19" s="183"/>
      <c r="L19" s="183"/>
      <c r="M19" s="183"/>
      <c r="N19" s="1449"/>
      <c r="O19" s="1449"/>
      <c r="P19" s="1449"/>
      <c r="Q19" s="1449"/>
      <c r="R19" s="183" t="s">
        <v>256</v>
      </c>
      <c r="S19" s="183"/>
      <c r="T19" s="183"/>
      <c r="U19" s="183"/>
      <c r="V19" s="183"/>
      <c r="W19" s="183"/>
      <c r="X19" s="183"/>
      <c r="Y19" s="183"/>
      <c r="Z19" s="183"/>
      <c r="AA19" s="189"/>
    </row>
    <row r="20" spans="1:31" ht="15" customHeight="1">
      <c r="A20" s="554"/>
      <c r="B20" s="557"/>
      <c r="C20" s="557"/>
      <c r="D20" s="557"/>
      <c r="E20" s="558"/>
      <c r="F20" s="558"/>
      <c r="G20" s="558"/>
      <c r="H20" s="558"/>
      <c r="I20" s="558"/>
      <c r="J20" s="558"/>
      <c r="K20" s="558"/>
      <c r="L20" s="558"/>
      <c r="M20" s="558"/>
      <c r="N20" s="559"/>
      <c r="O20" s="559"/>
      <c r="P20" s="559"/>
      <c r="Q20" s="559"/>
      <c r="R20" s="558"/>
      <c r="S20" s="558"/>
      <c r="T20" s="558"/>
      <c r="U20" s="558"/>
      <c r="V20" s="558"/>
      <c r="W20" s="558"/>
      <c r="X20" s="558"/>
      <c r="Y20" s="558"/>
      <c r="Z20" s="558"/>
      <c r="AA20" s="558"/>
    </row>
    <row r="21" spans="1:31" ht="20.25" customHeight="1" thickBot="1">
      <c r="A21" s="554"/>
      <c r="B21" s="560" t="s">
        <v>552</v>
      </c>
      <c r="C21" s="560"/>
      <c r="D21" s="560"/>
      <c r="E21" s="550"/>
      <c r="F21" s="550"/>
      <c r="G21" s="550"/>
      <c r="H21" s="550"/>
      <c r="I21" s="550"/>
      <c r="J21" s="550"/>
      <c r="K21" s="550"/>
      <c r="L21" s="550"/>
      <c r="M21" s="550"/>
      <c r="N21" s="561"/>
      <c r="O21" s="561"/>
      <c r="P21" s="561"/>
      <c r="Q21" s="561"/>
      <c r="R21" s="550"/>
      <c r="S21" s="550"/>
      <c r="T21" s="550"/>
      <c r="U21" s="550"/>
      <c r="V21" s="550"/>
      <c r="W21" s="550"/>
      <c r="X21" s="550"/>
      <c r="Y21" s="550"/>
      <c r="Z21" s="550"/>
      <c r="AA21" s="550"/>
    </row>
    <row r="22" spans="1:31" ht="36" customHeight="1">
      <c r="B22" s="471" t="s">
        <v>553</v>
      </c>
      <c r="C22" s="472"/>
      <c r="D22" s="473"/>
      <c r="E22" s="1420"/>
      <c r="F22" s="1421"/>
      <c r="G22" s="1421"/>
      <c r="H22" s="1421"/>
      <c r="I22" s="1421"/>
      <c r="J22" s="1421"/>
      <c r="K22" s="1421"/>
      <c r="L22" s="1421"/>
      <c r="M22" s="1421"/>
      <c r="N22" s="1421"/>
      <c r="O22" s="1421"/>
      <c r="P22" s="1421"/>
      <c r="Q22" s="1421"/>
      <c r="R22" s="1421"/>
      <c r="S22" s="1421"/>
      <c r="T22" s="1421"/>
      <c r="U22" s="1421"/>
      <c r="V22" s="1421"/>
      <c r="W22" s="1421"/>
      <c r="X22" s="1421"/>
      <c r="Y22" s="1421"/>
      <c r="Z22" s="1421"/>
      <c r="AA22" s="1422"/>
    </row>
    <row r="23" spans="1:31" s="118" customFormat="1" ht="36" customHeight="1">
      <c r="B23" s="1442" t="s">
        <v>339</v>
      </c>
      <c r="C23" s="1443"/>
      <c r="D23" s="1444"/>
      <c r="E23" s="1445"/>
      <c r="F23" s="1336"/>
      <c r="G23" s="1336"/>
      <c r="H23" s="1336"/>
      <c r="I23" s="1336"/>
      <c r="J23" s="1336"/>
      <c r="K23" s="1336"/>
      <c r="L23" s="1336"/>
      <c r="M23" s="1336"/>
      <c r="N23" s="1336"/>
      <c r="O23" s="1336"/>
      <c r="P23" s="1336"/>
      <c r="Q23" s="1336"/>
      <c r="R23" s="1336"/>
      <c r="S23" s="1336"/>
      <c r="T23" s="1336"/>
      <c r="U23" s="1336"/>
      <c r="V23" s="1336"/>
      <c r="W23" s="1336"/>
      <c r="X23" s="1336"/>
      <c r="Y23" s="1336"/>
      <c r="Z23" s="1336"/>
      <c r="AA23" s="1337"/>
      <c r="AC23" s="555"/>
      <c r="AD23" s="689"/>
      <c r="AE23" s="555"/>
    </row>
    <row r="24" spans="1:31" s="460" customFormat="1" ht="36" customHeight="1">
      <c r="B24" s="1316" t="s">
        <v>599</v>
      </c>
      <c r="C24" s="1317"/>
      <c r="D24" s="1419"/>
      <c r="E24" s="563" t="s">
        <v>163</v>
      </c>
      <c r="F24" s="547"/>
      <c r="G24" s="562"/>
      <c r="H24" s="547" t="s">
        <v>332</v>
      </c>
      <c r="I24" s="467"/>
      <c r="J24" s="547" t="s">
        <v>156</v>
      </c>
      <c r="K24" s="1423"/>
      <c r="L24" s="1423"/>
      <c r="M24" s="547" t="s">
        <v>155</v>
      </c>
      <c r="N24" s="548"/>
      <c r="O24" s="564"/>
      <c r="P24" s="548"/>
      <c r="Q24" s="548"/>
      <c r="R24" s="548"/>
      <c r="S24" s="548"/>
      <c r="T24" s="548"/>
      <c r="U24" s="548"/>
      <c r="V24" s="548"/>
      <c r="W24" s="548"/>
      <c r="X24" s="548"/>
      <c r="Y24" s="548"/>
      <c r="Z24" s="548"/>
      <c r="AA24" s="549"/>
      <c r="AB24" s="142" t="str">
        <f>IF(AD24=1,"",IF(AD24&lt;45748,"※　令和7年3月31日以前の日付では申請できません。",""))</f>
        <v/>
      </c>
      <c r="AC24" s="556"/>
      <c r="AD24" s="690">
        <f>IFERROR(DATEVALUE(CONCATENATE($E$24,$G$24,$H$24,$I$24,$J$24,$K$24,$M$24)),1)</f>
        <v>1</v>
      </c>
      <c r="AE24" s="555"/>
    </row>
    <row r="25" spans="1:31" ht="36" customHeight="1" thickBot="1">
      <c r="B25" s="1371"/>
      <c r="C25" s="1372"/>
      <c r="D25" s="1373"/>
      <c r="E25" s="1437"/>
      <c r="F25" s="1438"/>
      <c r="G25" s="550" t="s">
        <v>606</v>
      </c>
      <c r="H25" s="550"/>
      <c r="I25" s="551"/>
      <c r="J25" s="551"/>
      <c r="K25" s="551"/>
      <c r="L25" s="551"/>
      <c r="M25" s="551"/>
      <c r="N25" s="551"/>
      <c r="O25" s="551"/>
      <c r="P25" s="551"/>
      <c r="Q25" s="551"/>
      <c r="R25" s="550"/>
      <c r="S25" s="550"/>
      <c r="T25" s="550"/>
      <c r="U25" s="550"/>
      <c r="V25" s="550"/>
      <c r="W25" s="550"/>
      <c r="X25" s="550"/>
      <c r="Y25" s="550"/>
      <c r="Z25" s="550"/>
      <c r="AA25" s="552"/>
      <c r="AB25" s="142" t="str">
        <f>IF(M25="","",IF(M25&lt;200000,"※　合計支給金額が２０万円未満です",""))</f>
        <v/>
      </c>
      <c r="AD25" s="688" t="b">
        <v>0</v>
      </c>
    </row>
    <row r="26" spans="1:31" ht="11.25" customHeight="1">
      <c r="B26" s="118"/>
      <c r="C26" s="118"/>
      <c r="D26" s="118"/>
      <c r="E26" s="1446"/>
      <c r="F26" s="1446"/>
      <c r="G26" s="1446"/>
      <c r="H26" s="1446"/>
      <c r="I26" s="1446"/>
      <c r="J26" s="1446"/>
      <c r="K26" s="1446"/>
      <c r="L26" s="1446"/>
      <c r="M26" s="1446"/>
      <c r="N26" s="1446"/>
      <c r="O26" s="1446"/>
      <c r="P26" s="1446"/>
      <c r="Q26" s="1446"/>
      <c r="R26" s="1446"/>
      <c r="S26" s="1446"/>
      <c r="T26" s="1446"/>
      <c r="U26" s="1446"/>
      <c r="V26" s="1446"/>
      <c r="W26" s="1446"/>
      <c r="X26" s="1446"/>
      <c r="Y26" s="1446"/>
      <c r="Z26" s="1446"/>
      <c r="AA26" s="1446"/>
    </row>
    <row r="27" spans="1:31" ht="22.5" customHeight="1" thickBot="1">
      <c r="B27" s="1446" t="s">
        <v>340</v>
      </c>
      <c r="C27" s="1446"/>
      <c r="D27" s="1446"/>
      <c r="E27" s="1446"/>
      <c r="F27" s="1446"/>
      <c r="G27" s="1446"/>
      <c r="H27" s="1446"/>
      <c r="I27" s="1446"/>
      <c r="J27" s="1446"/>
      <c r="K27" s="1446"/>
      <c r="L27" s="1446"/>
      <c r="M27" s="1446"/>
      <c r="N27" s="1446"/>
      <c r="O27" s="1446"/>
      <c r="P27" s="1446"/>
      <c r="Q27" s="1446"/>
      <c r="R27" s="1446"/>
      <c r="S27" s="1446"/>
      <c r="T27" s="1446"/>
      <c r="U27" s="1446"/>
      <c r="V27" s="1446"/>
      <c r="W27" s="1446"/>
      <c r="X27" s="1446"/>
      <c r="Y27" s="1446"/>
      <c r="Z27" s="1446"/>
      <c r="AA27" s="1446"/>
    </row>
    <row r="28" spans="1:31" ht="12.75" customHeight="1">
      <c r="B28" s="1457" t="s">
        <v>598</v>
      </c>
      <c r="C28" s="1458"/>
      <c r="D28" s="1459"/>
      <c r="E28" s="714"/>
      <c r="F28" s="558"/>
      <c r="G28" s="558"/>
      <c r="H28" s="558"/>
      <c r="I28" s="558"/>
      <c r="J28" s="558"/>
      <c r="K28" s="558"/>
      <c r="L28" s="558"/>
      <c r="M28" s="558"/>
      <c r="N28" s="558"/>
      <c r="O28" s="558"/>
      <c r="P28" s="558"/>
      <c r="Q28" s="558"/>
      <c r="R28" s="558"/>
      <c r="S28" s="558"/>
      <c r="T28" s="558"/>
      <c r="U28" s="558"/>
      <c r="V28" s="558"/>
      <c r="W28" s="558"/>
      <c r="X28" s="558"/>
      <c r="Y28" s="558"/>
      <c r="Z28" s="558"/>
      <c r="AA28" s="715"/>
    </row>
    <row r="29" spans="1:31" ht="36.75" customHeight="1">
      <c r="B29" s="1412"/>
      <c r="C29" s="1428"/>
      <c r="D29" s="1414"/>
      <c r="E29" s="1435"/>
      <c r="F29" s="1436"/>
      <c r="G29" s="716" t="s">
        <v>483</v>
      </c>
      <c r="H29" s="717"/>
      <c r="I29" s="718"/>
      <c r="J29" s="718"/>
      <c r="K29" s="718"/>
      <c r="L29" s="1434"/>
      <c r="M29" s="1434"/>
      <c r="N29" s="717"/>
      <c r="O29" s="716"/>
      <c r="P29" s="716"/>
      <c r="Q29" s="716"/>
      <c r="R29" s="716"/>
      <c r="S29" s="716"/>
      <c r="T29" s="716"/>
      <c r="U29" s="716"/>
      <c r="V29" s="716"/>
      <c r="W29" s="716"/>
      <c r="X29" s="716"/>
      <c r="Y29" s="716"/>
      <c r="Z29" s="716"/>
      <c r="AA29" s="719"/>
      <c r="AD29" s="688" t="b">
        <v>0</v>
      </c>
    </row>
    <row r="30" spans="1:31" ht="9.75" customHeight="1">
      <c r="B30" s="1460"/>
      <c r="C30" s="1461"/>
      <c r="D30" s="1462"/>
      <c r="E30" s="720"/>
      <c r="F30" s="721"/>
      <c r="G30" s="716"/>
      <c r="H30" s="717"/>
      <c r="I30" s="718"/>
      <c r="J30" s="718"/>
      <c r="K30" s="718"/>
      <c r="L30" s="722"/>
      <c r="M30" s="722"/>
      <c r="N30" s="717"/>
      <c r="O30" s="716"/>
      <c r="P30" s="716"/>
      <c r="Q30" s="716"/>
      <c r="R30" s="716"/>
      <c r="S30" s="716"/>
      <c r="T30" s="716"/>
      <c r="U30" s="716"/>
      <c r="V30" s="716"/>
      <c r="W30" s="716"/>
      <c r="X30" s="716"/>
      <c r="Y30" s="716"/>
      <c r="Z30" s="716"/>
      <c r="AA30" s="719"/>
    </row>
    <row r="31" spans="1:31" ht="16.5" customHeight="1">
      <c r="B31" s="1316" t="s">
        <v>578</v>
      </c>
      <c r="C31" s="1317"/>
      <c r="D31" s="1419"/>
      <c r="E31" s="193"/>
      <c r="F31" s="183"/>
      <c r="G31" s="183"/>
      <c r="H31" s="183"/>
      <c r="I31" s="183"/>
      <c r="J31" s="183"/>
      <c r="K31" s="183"/>
      <c r="L31" s="183"/>
      <c r="M31" s="183"/>
      <c r="N31" s="183"/>
      <c r="O31" s="183"/>
      <c r="P31" s="183"/>
      <c r="Q31" s="183"/>
      <c r="R31" s="183"/>
      <c r="S31" s="183"/>
      <c r="T31" s="183"/>
      <c r="U31" s="183"/>
      <c r="V31" s="183"/>
      <c r="W31" s="183"/>
      <c r="X31" s="183"/>
      <c r="Y31" s="183"/>
      <c r="Z31" s="183"/>
      <c r="AA31" s="189"/>
    </row>
    <row r="32" spans="1:31" ht="34.5" customHeight="1">
      <c r="B32" s="1318"/>
      <c r="C32" s="1319"/>
      <c r="D32" s="1439"/>
      <c r="E32" s="1432"/>
      <c r="F32" s="1433"/>
      <c r="G32" s="118" t="s">
        <v>341</v>
      </c>
      <c r="H32" s="118"/>
      <c r="I32" s="118"/>
      <c r="J32" s="118"/>
      <c r="K32" s="118"/>
      <c r="L32" s="118"/>
      <c r="M32" s="118"/>
      <c r="N32" s="118"/>
      <c r="O32" s="118"/>
      <c r="P32" s="118"/>
      <c r="Q32" s="118"/>
      <c r="R32" s="118"/>
      <c r="S32" s="118"/>
      <c r="T32" s="118"/>
      <c r="U32" s="118"/>
      <c r="V32" s="118"/>
      <c r="W32" s="118"/>
      <c r="X32" s="118"/>
      <c r="Y32" s="118"/>
      <c r="Z32" s="118"/>
      <c r="AA32" s="156"/>
      <c r="AD32" s="688" t="b">
        <v>0</v>
      </c>
    </row>
    <row r="33" spans="2:31" ht="12.75" customHeight="1">
      <c r="B33" s="1440"/>
      <c r="C33" s="1387"/>
      <c r="D33" s="1441"/>
      <c r="E33" s="194"/>
      <c r="F33" s="118"/>
      <c r="G33" s="118"/>
      <c r="H33" s="118"/>
      <c r="I33" s="118"/>
      <c r="J33" s="118"/>
      <c r="K33" s="118"/>
      <c r="L33" s="118"/>
      <c r="M33" s="118"/>
      <c r="N33" s="118"/>
      <c r="O33" s="118"/>
      <c r="P33" s="118"/>
      <c r="Q33" s="118"/>
      <c r="R33" s="118"/>
      <c r="S33" s="118"/>
      <c r="T33" s="118"/>
      <c r="U33" s="118"/>
      <c r="V33" s="118"/>
      <c r="W33" s="118"/>
      <c r="X33" s="118"/>
      <c r="Y33" s="118"/>
      <c r="Z33" s="118"/>
      <c r="AA33" s="156"/>
    </row>
    <row r="34" spans="2:31" ht="12" customHeight="1">
      <c r="B34" s="1426" t="s">
        <v>556</v>
      </c>
      <c r="C34" s="1287"/>
      <c r="D34" s="1427"/>
      <c r="E34" s="479"/>
      <c r="F34" s="476"/>
      <c r="G34" s="476"/>
      <c r="H34" s="476"/>
      <c r="I34" s="476"/>
      <c r="J34" s="476"/>
      <c r="K34" s="476"/>
      <c r="L34" s="476"/>
      <c r="M34" s="476"/>
      <c r="N34" s="476"/>
      <c r="O34" s="476"/>
      <c r="P34" s="476"/>
      <c r="Q34" s="476"/>
      <c r="R34" s="183"/>
      <c r="S34" s="183"/>
      <c r="T34" s="183"/>
      <c r="U34" s="183"/>
      <c r="V34" s="183"/>
      <c r="W34" s="183"/>
      <c r="X34" s="183"/>
      <c r="Y34" s="183"/>
      <c r="Z34" s="183"/>
      <c r="AA34" s="189"/>
    </row>
    <row r="35" spans="2:31" ht="20.25" customHeight="1">
      <c r="B35" s="1412"/>
      <c r="C35" s="1428"/>
      <c r="D35" s="1414"/>
      <c r="E35" s="1424"/>
      <c r="F35" s="1425"/>
      <c r="G35" s="1425"/>
      <c r="H35" s="1425"/>
      <c r="I35" s="1425"/>
      <c r="J35" s="1425"/>
      <c r="K35" s="1425"/>
      <c r="L35" s="1425"/>
      <c r="M35" s="1425"/>
      <c r="N35" s="462" t="s">
        <v>182</v>
      </c>
      <c r="O35" s="462"/>
      <c r="P35" s="462"/>
      <c r="Q35" s="462"/>
      <c r="R35" s="462"/>
      <c r="S35" s="462"/>
      <c r="T35" s="462"/>
      <c r="U35" s="462"/>
      <c r="V35" s="462"/>
      <c r="W35" s="462"/>
      <c r="X35" s="462"/>
      <c r="Y35" s="462"/>
      <c r="Z35" s="462"/>
      <c r="AA35" s="156"/>
      <c r="AB35" s="142" t="str">
        <f>IF(E35="","",IF(E35&lt;200000,"※合計支給額が200,000円未満の場合は支給対象外です",""))</f>
        <v/>
      </c>
    </row>
    <row r="36" spans="2:31" ht="9.75" customHeight="1" thickBot="1">
      <c r="B36" s="1429"/>
      <c r="C36" s="1430"/>
      <c r="D36" s="1431"/>
      <c r="E36" s="480"/>
      <c r="F36" s="477"/>
      <c r="G36" s="477"/>
      <c r="H36" s="477"/>
      <c r="I36" s="477"/>
      <c r="J36" s="477"/>
      <c r="K36" s="477"/>
      <c r="L36" s="477"/>
      <c r="M36" s="477"/>
      <c r="N36" s="477"/>
      <c r="O36" s="477"/>
      <c r="P36" s="477"/>
      <c r="Q36" s="477"/>
      <c r="R36" s="477"/>
      <c r="S36" s="477"/>
      <c r="T36" s="477"/>
      <c r="U36" s="477"/>
      <c r="V36" s="477"/>
      <c r="W36" s="477"/>
      <c r="X36" s="477"/>
      <c r="Y36" s="477"/>
      <c r="Z36" s="477"/>
      <c r="AA36" s="478"/>
    </row>
    <row r="37" spans="2:31" ht="11.25" customHeight="1"/>
    <row r="38" spans="2:31" s="460" customFormat="1" ht="18.75" customHeight="1" thickBot="1">
      <c r="B38" s="460" t="s">
        <v>488</v>
      </c>
      <c r="T38" s="461"/>
      <c r="AC38" s="555"/>
      <c r="AD38" s="689"/>
      <c r="AE38" s="555"/>
    </row>
    <row r="39" spans="2:31" s="460" customFormat="1" ht="36" customHeight="1" thickBot="1">
      <c r="B39" s="1381" t="s">
        <v>489</v>
      </c>
      <c r="C39" s="1382"/>
      <c r="D39" s="1382"/>
      <c r="E39" s="1383"/>
      <c r="F39" s="1384"/>
      <c r="G39" s="468" t="s">
        <v>490</v>
      </c>
      <c r="H39" s="468"/>
      <c r="I39" s="468"/>
      <c r="J39" s="468"/>
      <c r="K39" s="468"/>
      <c r="L39" s="468"/>
      <c r="M39" s="468"/>
      <c r="N39" s="468"/>
      <c r="O39" s="468"/>
      <c r="P39" s="468"/>
      <c r="Q39" s="468"/>
      <c r="R39" s="468"/>
      <c r="S39" s="468"/>
      <c r="T39" s="470"/>
      <c r="U39" s="468"/>
      <c r="V39" s="468"/>
      <c r="W39" s="468"/>
      <c r="X39" s="468"/>
      <c r="Y39" s="468"/>
      <c r="Z39" s="468"/>
      <c r="AA39" s="481"/>
      <c r="AC39" s="555"/>
      <c r="AD39" s="689" t="b">
        <v>0</v>
      </c>
      <c r="AE39" s="555"/>
    </row>
  </sheetData>
  <sheetProtection algorithmName="SHA-512" hashValue="esHv8njJiGnbHiV9CsZcwSr/OxBHGCgeSz5fl6kHLOMy5HVyi4nDtnHuozuV5P+KlCmAun/B4j53H0k6saerSg==" saltValue="d9du4xY14u3BFRk0yMY8Lw==" spinCount="100000" sheet="1" selectLockedCells="1"/>
  <mergeCells count="41">
    <mergeCell ref="AB2:AB3"/>
    <mergeCell ref="D4:AA4"/>
    <mergeCell ref="B7:D7"/>
    <mergeCell ref="E7:AA7"/>
    <mergeCell ref="B8:D8"/>
    <mergeCell ref="E8:AA8"/>
    <mergeCell ref="B9:D14"/>
    <mergeCell ref="K9:L9"/>
    <mergeCell ref="U9:V9"/>
    <mergeCell ref="K10:L10"/>
    <mergeCell ref="U10:V10"/>
    <mergeCell ref="K11:L11"/>
    <mergeCell ref="U11:V11"/>
    <mergeCell ref="K12:L12"/>
    <mergeCell ref="U12:V12"/>
    <mergeCell ref="K13:L13"/>
    <mergeCell ref="U13:V13"/>
    <mergeCell ref="K14:L14"/>
    <mergeCell ref="U14:V14"/>
    <mergeCell ref="E17:AA17"/>
    <mergeCell ref="B31:D33"/>
    <mergeCell ref="B23:D23"/>
    <mergeCell ref="E23:AA23"/>
    <mergeCell ref="E26:AA26"/>
    <mergeCell ref="B27:AA27"/>
    <mergeCell ref="B19:D19"/>
    <mergeCell ref="N19:Q19"/>
    <mergeCell ref="B17:D18"/>
    <mergeCell ref="E18:F18"/>
    <mergeCell ref="B28:D30"/>
    <mergeCell ref="B39:D39"/>
    <mergeCell ref="E39:F39"/>
    <mergeCell ref="B24:D25"/>
    <mergeCell ref="E22:AA22"/>
    <mergeCell ref="K24:L24"/>
    <mergeCell ref="E35:M35"/>
    <mergeCell ref="B34:D36"/>
    <mergeCell ref="E32:F32"/>
    <mergeCell ref="L29:M29"/>
    <mergeCell ref="E29:F29"/>
    <mergeCell ref="E25:F25"/>
  </mergeCells>
  <phoneticPr fontId="10"/>
  <conditionalFormatting sqref="E25">
    <cfRule type="expression" dxfId="45" priority="2">
      <formula>$AD$25=FALSE</formula>
    </cfRule>
  </conditionalFormatting>
  <conditionalFormatting sqref="E32">
    <cfRule type="expression" dxfId="44" priority="18">
      <formula>$AD$32=FALSE</formula>
    </cfRule>
  </conditionalFormatting>
  <conditionalFormatting sqref="E39">
    <cfRule type="expression" dxfId="43" priority="9">
      <formula>$AD$39=FALSE</formula>
    </cfRule>
  </conditionalFormatting>
  <conditionalFormatting sqref="E18:F18">
    <cfRule type="expression" dxfId="42" priority="8">
      <formula>$AD$18=FALSE</formula>
    </cfRule>
  </conditionalFormatting>
  <conditionalFormatting sqref="E29:F29">
    <cfRule type="expression" dxfId="41" priority="232">
      <formula>$AD$29=FALSE</formula>
    </cfRule>
  </conditionalFormatting>
  <conditionalFormatting sqref="E35:M35">
    <cfRule type="containsBlanks" dxfId="40" priority="1">
      <formula>LEN(TRIM(E35))=0</formula>
    </cfRule>
  </conditionalFormatting>
  <conditionalFormatting sqref="E17:AA17">
    <cfRule type="expression" dxfId="39" priority="16">
      <formula>$E$17=""</formula>
    </cfRule>
  </conditionalFormatting>
  <conditionalFormatting sqref="E22:AA22">
    <cfRule type="containsBlanks" dxfId="38" priority="7">
      <formula>LEN(TRIM(E22))=0</formula>
    </cfRule>
  </conditionalFormatting>
  <conditionalFormatting sqref="E23:AA23">
    <cfRule type="expression" dxfId="37" priority="14">
      <formula>$E$23=""</formula>
    </cfRule>
  </conditionalFormatting>
  <conditionalFormatting sqref="G24">
    <cfRule type="containsBlanks" dxfId="36" priority="6">
      <formula>LEN(TRIM(G24))=0</formula>
    </cfRule>
  </conditionalFormatting>
  <conditionalFormatting sqref="I24">
    <cfRule type="containsBlanks" dxfId="35" priority="5">
      <formula>LEN(TRIM(I24))=0</formula>
    </cfRule>
  </conditionalFormatting>
  <conditionalFormatting sqref="K24:L24">
    <cfRule type="containsBlanks" dxfId="34" priority="4">
      <formula>LEN(TRIM(K24))=0</formula>
    </cfRule>
  </conditionalFormatting>
  <conditionalFormatting sqref="N19:Q19">
    <cfRule type="expression" dxfId="33" priority="15">
      <formula>$N$19=""</formula>
    </cfRule>
  </conditionalFormatting>
  <pageMargins left="0.70866141732283472" right="0.70866141732283472" top="0.47244094488188981" bottom="0.74803149606299213" header="0.31496062992125984" footer="0.31496062992125984"/>
  <pageSetup paperSize="9" scale="83" orientation="portrait" blackAndWhite="1" r:id="rId1"/>
  <headerFooter>
    <oddFooter>&amp;C加算④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57150</xdr:colOff>
                    <xdr:row>28</xdr:row>
                    <xdr:rowOff>133350</xdr:rowOff>
                  </from>
                  <to>
                    <xdr:col>5</xdr:col>
                    <xdr:colOff>57150</xdr:colOff>
                    <xdr:row>28</xdr:row>
                    <xdr:rowOff>298450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4</xdr:col>
                    <xdr:colOff>50800</xdr:colOff>
                    <xdr:row>31</xdr:row>
                    <xdr:rowOff>133350</xdr:rowOff>
                  </from>
                  <to>
                    <xdr:col>5</xdr:col>
                    <xdr:colOff>38100</xdr:colOff>
                    <xdr:row>31</xdr:row>
                    <xdr:rowOff>279400</xdr:rowOff>
                  </to>
                </anchor>
              </controlPr>
            </control>
          </mc:Choice>
        </mc:AlternateContent>
        <mc:AlternateContent xmlns:mc="http://schemas.openxmlformats.org/markup-compatibility/2006">
          <mc:Choice Requires="x14">
            <control shapeId="17418" r:id="rId6" name="Check Box 10">
              <controlPr locked="0" defaultSize="0" autoFill="0" autoLine="0" autoPict="0">
                <anchor moveWithCells="1">
                  <from>
                    <xdr:col>4</xdr:col>
                    <xdr:colOff>95250</xdr:colOff>
                    <xdr:row>17</xdr:row>
                    <xdr:rowOff>31750</xdr:rowOff>
                  </from>
                  <to>
                    <xdr:col>5</xdr:col>
                    <xdr:colOff>152400</xdr:colOff>
                    <xdr:row>17</xdr:row>
                    <xdr:rowOff>279400</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95250</xdr:colOff>
                    <xdr:row>24</xdr:row>
                    <xdr:rowOff>114300</xdr:rowOff>
                  </from>
                  <to>
                    <xdr:col>5</xdr:col>
                    <xdr:colOff>127000</xdr:colOff>
                    <xdr:row>24</xdr:row>
                    <xdr:rowOff>355600</xdr:rowOff>
                  </to>
                </anchor>
              </controlPr>
            </control>
          </mc:Choice>
        </mc:AlternateContent>
        <mc:AlternateContent xmlns:mc="http://schemas.openxmlformats.org/markup-compatibility/2006">
          <mc:Choice Requires="x14">
            <control shapeId="17423" r:id="rId8" name="Check Box 15">
              <controlPr defaultSize="0" autoFill="0" autoLine="0" autoPict="0">
                <anchor moveWithCells="1">
                  <from>
                    <xdr:col>4</xdr:col>
                    <xdr:colOff>95250</xdr:colOff>
                    <xdr:row>38</xdr:row>
                    <xdr:rowOff>114300</xdr:rowOff>
                  </from>
                  <to>
                    <xdr:col>5</xdr:col>
                    <xdr:colOff>107950</xdr:colOff>
                    <xdr:row>38</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C00-000000000000}">
          <x14:formula1>
            <xm:f>入力規則!$F$7:$F$8</xm:f>
          </x14:formula1>
          <xm:sqref>G24</xm:sqref>
        </x14:dataValidation>
        <x14:dataValidation type="list" allowBlank="1" showInputMessage="1" showErrorMessage="1" xr:uid="{00000000-0002-0000-0C00-000001000000}">
          <x14:formula1>
            <xm:f>入力規則!$G$2:$G$13</xm:f>
          </x14:formula1>
          <xm:sqref>I24</xm:sqref>
        </x14:dataValidation>
        <x14:dataValidation type="list" allowBlank="1" showInputMessage="1" showErrorMessage="1" xr:uid="{00000000-0002-0000-0C00-000002000000}">
          <x14:formula1>
            <xm:f>入力規則!$H$2:$H$32</xm:f>
          </x14:formula1>
          <xm:sqref>K24:L24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AM154"/>
  <sheetViews>
    <sheetView showGridLines="0" view="pageBreakPreview" zoomScale="120" zoomScaleNormal="125" zoomScaleSheetLayoutView="120" workbookViewId="0">
      <selection activeCell="J10" sqref="J10:R10"/>
    </sheetView>
  </sheetViews>
  <sheetFormatPr defaultColWidth="1.7265625" defaultRowHeight="16.899999999999999" customHeight="1"/>
  <cols>
    <col min="1" max="1" width="2.36328125" style="577" bestFit="1" customWidth="1"/>
    <col min="2" max="2" width="1.90625" style="577" customWidth="1"/>
    <col min="3" max="3" width="1.7265625" style="577" customWidth="1"/>
    <col min="4" max="8" width="1.36328125" style="577" customWidth="1"/>
    <col min="9" max="9" width="2.453125" style="577" customWidth="1"/>
    <col min="10" max="10" width="2.90625" style="577" customWidth="1"/>
    <col min="11" max="11" width="2.36328125" style="577" customWidth="1"/>
    <col min="12" max="12" width="2.453125" style="577" customWidth="1"/>
    <col min="13" max="13" width="1.7265625" style="577" customWidth="1"/>
    <col min="14" max="18" width="2.453125" style="577" customWidth="1"/>
    <col min="19" max="19" width="3.36328125" style="577" customWidth="1"/>
    <col min="20" max="22" width="2.453125" style="577" customWidth="1"/>
    <col min="23" max="23" width="2.7265625" style="577" customWidth="1"/>
    <col min="24" max="26" width="2.453125" style="577" customWidth="1"/>
    <col min="27" max="27" width="4.7265625" style="577" customWidth="1"/>
    <col min="28" max="35" width="2.453125" style="577" customWidth="1"/>
    <col min="36" max="36" width="13.6328125" style="577" customWidth="1"/>
    <col min="37" max="38" width="4.7265625" style="610" hidden="1" customWidth="1"/>
    <col min="39" max="39" width="1.7265625" style="635"/>
    <col min="40" max="16384" width="1.7265625" style="577"/>
  </cols>
  <sheetData>
    <row r="1" spans="1:39" s="607" customFormat="1" ht="16.899999999999999" customHeight="1">
      <c r="AI1" s="664" t="str">
        <f>申１!Y1</f>
        <v>令和７年度パパ</v>
      </c>
      <c r="AK1" s="610"/>
      <c r="AL1" s="610"/>
      <c r="AM1" s="635"/>
    </row>
    <row r="2" spans="1:39" s="609" customFormat="1" ht="16.899999999999999" customHeight="1" thickBot="1">
      <c r="A2" s="1650" t="s">
        <v>491</v>
      </c>
      <c r="B2" s="1650"/>
      <c r="C2" s="1650"/>
      <c r="D2" s="1650"/>
      <c r="E2" s="1650"/>
      <c r="F2" s="1650"/>
      <c r="G2" s="1650"/>
      <c r="H2" s="1650"/>
      <c r="I2" s="1650"/>
      <c r="J2" s="1650"/>
      <c r="K2" s="1650"/>
      <c r="L2" s="1650"/>
      <c r="M2" s="1650"/>
      <c r="N2" s="1650"/>
      <c r="O2" s="1650"/>
      <c r="V2" s="1651" t="s">
        <v>6</v>
      </c>
      <c r="W2" s="1652"/>
      <c r="X2" s="1652"/>
      <c r="Y2" s="1652"/>
      <c r="Z2" s="1653" t="str">
        <f>申１!Q2</f>
        <v/>
      </c>
      <c r="AA2" s="1653"/>
      <c r="AB2" s="1653"/>
      <c r="AC2" s="1653"/>
      <c r="AD2" s="1653"/>
      <c r="AE2" s="1653"/>
      <c r="AF2" s="1653"/>
      <c r="AG2" s="1653"/>
      <c r="AH2" s="1653"/>
      <c r="AI2" s="1653"/>
      <c r="AK2" s="610"/>
      <c r="AL2" s="610"/>
      <c r="AM2" s="611"/>
    </row>
    <row r="3" spans="1:39" s="609" customFormat="1" ht="21" customHeight="1" thickBot="1">
      <c r="A3" s="1654" t="s">
        <v>580</v>
      </c>
      <c r="B3" s="1654"/>
      <c r="C3" s="1654"/>
      <c r="D3" s="1654"/>
      <c r="E3" s="1654"/>
      <c r="F3" s="1654"/>
      <c r="G3" s="1654"/>
      <c r="H3" s="1654"/>
      <c r="I3" s="1654"/>
      <c r="J3" s="1654"/>
      <c r="K3" s="1654"/>
      <c r="L3" s="1654"/>
      <c r="M3" s="1654"/>
      <c r="N3" s="1654"/>
      <c r="O3" s="1654"/>
      <c r="P3" s="1654"/>
      <c r="Q3" s="1654"/>
      <c r="R3" s="1654"/>
      <c r="S3" s="1654"/>
      <c r="T3" s="1654"/>
      <c r="U3" s="1654"/>
      <c r="V3" s="1654"/>
      <c r="W3" s="1654"/>
      <c r="X3" s="1654"/>
      <c r="Y3" s="1654"/>
      <c r="Z3" s="1654"/>
      <c r="AA3" s="1654"/>
      <c r="AB3" s="1654"/>
      <c r="AC3" s="1654"/>
      <c r="AD3" s="1654"/>
      <c r="AE3" s="1654"/>
      <c r="AF3" s="1654"/>
      <c r="AG3" s="1654"/>
      <c r="AH3" s="1654"/>
      <c r="AI3" s="1654"/>
      <c r="AK3" s="610"/>
      <c r="AL3" s="610"/>
      <c r="AM3" s="611"/>
    </row>
    <row r="4" spans="1:39" s="609" customFormat="1" ht="25.5" customHeight="1">
      <c r="A4" s="1616" t="s">
        <v>602</v>
      </c>
      <c r="B4" s="1617"/>
      <c r="C4" s="1617"/>
      <c r="D4" s="1617"/>
      <c r="E4" s="1617"/>
      <c r="F4" s="1617"/>
      <c r="G4" s="1617"/>
      <c r="H4" s="1618"/>
      <c r="I4" s="1619" t="str">
        <f>IF(申２!J13="","",申２!J13)</f>
        <v/>
      </c>
      <c r="J4" s="1619"/>
      <c r="K4" s="1619"/>
      <c r="L4" s="1619"/>
      <c r="M4" s="1619"/>
      <c r="N4" s="1619"/>
      <c r="O4" s="1619"/>
      <c r="P4" s="1619"/>
      <c r="Q4" s="1619"/>
      <c r="R4" s="1619"/>
      <c r="S4" s="1619"/>
      <c r="T4" s="1620" t="s">
        <v>493</v>
      </c>
      <c r="U4" s="1620"/>
      <c r="V4" s="1620"/>
      <c r="W4" s="1620"/>
      <c r="X4" s="1620"/>
      <c r="Y4" s="1621"/>
      <c r="Z4" s="1621"/>
      <c r="AA4" s="1621"/>
      <c r="AB4" s="1621"/>
      <c r="AC4" s="1621"/>
      <c r="AD4" s="1621"/>
      <c r="AE4" s="1621"/>
      <c r="AF4" s="1621"/>
      <c r="AG4" s="1621"/>
      <c r="AH4" s="1621"/>
      <c r="AI4" s="1622"/>
      <c r="AK4" s="610"/>
      <c r="AL4" s="610"/>
      <c r="AM4" s="611"/>
    </row>
    <row r="5" spans="1:39" s="514" customFormat="1" ht="13.5" customHeight="1">
      <c r="A5" s="1623" t="s">
        <v>582</v>
      </c>
      <c r="B5" s="1624"/>
      <c r="C5" s="1624"/>
      <c r="D5" s="1624"/>
      <c r="E5" s="1624"/>
      <c r="F5" s="1624"/>
      <c r="G5" s="1624"/>
      <c r="H5" s="1625"/>
      <c r="I5" s="1632" t="s">
        <v>1</v>
      </c>
      <c r="J5" s="1633"/>
      <c r="K5" s="642"/>
      <c r="L5" s="574" t="s">
        <v>2</v>
      </c>
      <c r="M5" s="1634"/>
      <c r="N5" s="1634"/>
      <c r="O5" s="575" t="s">
        <v>3</v>
      </c>
      <c r="P5" s="642"/>
      <c r="Q5" s="575" t="s">
        <v>4</v>
      </c>
      <c r="R5" s="568"/>
      <c r="S5" s="569"/>
      <c r="T5" s="1635" t="s">
        <v>494</v>
      </c>
      <c r="U5" s="1636"/>
      <c r="V5" s="1636"/>
      <c r="W5" s="1636"/>
      <c r="X5" s="1637"/>
      <c r="Y5" s="1644" t="s">
        <v>1</v>
      </c>
      <c r="Z5" s="1645"/>
      <c r="AA5" s="1607"/>
      <c r="AB5" s="1604" t="s">
        <v>2</v>
      </c>
      <c r="AC5" s="1607"/>
      <c r="AD5" s="1607"/>
      <c r="AE5" s="1604" t="s">
        <v>3</v>
      </c>
      <c r="AF5" s="1607"/>
      <c r="AG5" s="1607"/>
      <c r="AH5" s="1604" t="s">
        <v>4</v>
      </c>
      <c r="AI5" s="1610"/>
      <c r="AK5" s="516"/>
      <c r="AL5" s="516"/>
      <c r="AM5" s="515"/>
    </row>
    <row r="6" spans="1:39" s="514" customFormat="1" ht="3" customHeight="1">
      <c r="A6" s="1626"/>
      <c r="B6" s="1627"/>
      <c r="C6" s="1627"/>
      <c r="D6" s="1627"/>
      <c r="E6" s="1627"/>
      <c r="F6" s="1627"/>
      <c r="G6" s="1627"/>
      <c r="H6" s="1628"/>
      <c r="I6" s="570"/>
      <c r="J6" s="571"/>
      <c r="K6" s="572"/>
      <c r="L6" s="573"/>
      <c r="M6" s="573"/>
      <c r="N6" s="573"/>
      <c r="O6" s="572"/>
      <c r="P6" s="572"/>
      <c r="Q6" s="572"/>
      <c r="R6" s="572"/>
      <c r="S6" s="572"/>
      <c r="T6" s="1638"/>
      <c r="U6" s="1639"/>
      <c r="V6" s="1639"/>
      <c r="W6" s="1639"/>
      <c r="X6" s="1640"/>
      <c r="Y6" s="1646"/>
      <c r="Z6" s="1647"/>
      <c r="AA6" s="1608"/>
      <c r="AB6" s="1605"/>
      <c r="AC6" s="1608"/>
      <c r="AD6" s="1608"/>
      <c r="AE6" s="1605"/>
      <c r="AF6" s="1608"/>
      <c r="AG6" s="1608"/>
      <c r="AH6" s="1605"/>
      <c r="AI6" s="1611"/>
      <c r="AK6" s="516"/>
      <c r="AL6" s="516"/>
      <c r="AM6" s="515"/>
    </row>
    <row r="7" spans="1:39" s="514" customFormat="1" ht="12.75" customHeight="1" thickBot="1">
      <c r="A7" s="1629"/>
      <c r="B7" s="1630"/>
      <c r="C7" s="1630"/>
      <c r="D7" s="1630"/>
      <c r="E7" s="1630"/>
      <c r="F7" s="1630"/>
      <c r="G7" s="1630"/>
      <c r="H7" s="1631"/>
      <c r="I7" s="1613"/>
      <c r="J7" s="1614"/>
      <c r="K7" s="723" t="s">
        <v>157</v>
      </c>
      <c r="L7" s="1615" t="s">
        <v>1</v>
      </c>
      <c r="M7" s="1615"/>
      <c r="N7" s="576"/>
      <c r="O7" s="724" t="s">
        <v>2</v>
      </c>
      <c r="P7" s="576"/>
      <c r="Q7" s="724" t="s">
        <v>3</v>
      </c>
      <c r="R7" s="576"/>
      <c r="S7" s="724" t="s">
        <v>4</v>
      </c>
      <c r="T7" s="1641"/>
      <c r="U7" s="1642"/>
      <c r="V7" s="1642"/>
      <c r="W7" s="1642"/>
      <c r="X7" s="1643"/>
      <c r="Y7" s="1648"/>
      <c r="Z7" s="1649"/>
      <c r="AA7" s="1609"/>
      <c r="AB7" s="1606"/>
      <c r="AC7" s="1609"/>
      <c r="AD7" s="1609"/>
      <c r="AE7" s="1606"/>
      <c r="AF7" s="1609"/>
      <c r="AG7" s="1609"/>
      <c r="AH7" s="1606"/>
      <c r="AI7" s="1612"/>
      <c r="AK7" s="516"/>
      <c r="AL7" s="516"/>
      <c r="AM7" s="515"/>
    </row>
    <row r="8" spans="1:39" s="609" customFormat="1" ht="9.75" customHeight="1">
      <c r="I8" s="725" t="s">
        <v>601</v>
      </c>
      <c r="AK8" s="610"/>
      <c r="AL8" s="610"/>
      <c r="AM8" s="611"/>
    </row>
    <row r="9" spans="1:39" s="609" customFormat="1" ht="16.899999999999999" customHeight="1" thickBot="1">
      <c r="A9" s="615">
        <v>1</v>
      </c>
      <c r="B9" s="1578" t="s">
        <v>495</v>
      </c>
      <c r="C9" s="1578"/>
      <c r="D9" s="1578"/>
      <c r="E9" s="1578"/>
      <c r="F9" s="1578"/>
      <c r="G9" s="1578"/>
      <c r="H9" s="1578"/>
      <c r="I9" s="1578"/>
      <c r="J9" s="1578"/>
      <c r="K9" s="1578"/>
      <c r="L9" s="1578"/>
      <c r="M9" s="1578"/>
      <c r="N9" s="1578"/>
      <c r="O9" s="1578"/>
      <c r="P9" s="1578"/>
      <c r="Q9" s="1578"/>
      <c r="R9" s="1578"/>
      <c r="S9" s="1578"/>
      <c r="T9" s="1578"/>
      <c r="U9" s="1578"/>
      <c r="V9" s="1578"/>
      <c r="W9" s="1578"/>
      <c r="X9" s="1578"/>
      <c r="Y9" s="1578"/>
      <c r="Z9" s="1578"/>
      <c r="AA9" s="1578"/>
      <c r="AB9" s="1578"/>
      <c r="AC9" s="1578"/>
      <c r="AD9" s="1578"/>
      <c r="AE9" s="1578"/>
      <c r="AF9" s="1578"/>
      <c r="AG9" s="1578"/>
      <c r="AH9" s="1578"/>
      <c r="AI9" s="1578"/>
      <c r="AK9" s="610"/>
      <c r="AL9" s="610"/>
      <c r="AM9" s="611"/>
    </row>
    <row r="10" spans="1:39" s="609" customFormat="1" ht="12" customHeight="1">
      <c r="A10" s="1579" t="s">
        <v>496</v>
      </c>
      <c r="B10" s="1580"/>
      <c r="C10" s="1585">
        <v>1</v>
      </c>
      <c r="D10" s="1586" t="s">
        <v>497</v>
      </c>
      <c r="E10" s="1587"/>
      <c r="F10" s="1587"/>
      <c r="G10" s="1587"/>
      <c r="H10" s="1588"/>
      <c r="I10" s="616" t="s">
        <v>481</v>
      </c>
      <c r="J10" s="1589"/>
      <c r="K10" s="1589"/>
      <c r="L10" s="1589"/>
      <c r="M10" s="1589"/>
      <c r="N10" s="1589"/>
      <c r="O10" s="1589"/>
      <c r="P10" s="1589"/>
      <c r="Q10" s="1589"/>
      <c r="R10" s="1589"/>
      <c r="S10" s="617" t="s">
        <v>498</v>
      </c>
      <c r="T10" s="1590" t="s">
        <v>493</v>
      </c>
      <c r="U10" s="1591"/>
      <c r="V10" s="1591"/>
      <c r="W10" s="1591"/>
      <c r="X10" s="1592"/>
      <c r="Y10" s="1593"/>
      <c r="Z10" s="1594"/>
      <c r="AA10" s="1594"/>
      <c r="AB10" s="1594"/>
      <c r="AC10" s="1594"/>
      <c r="AD10" s="1594"/>
      <c r="AE10" s="1594"/>
      <c r="AF10" s="1594"/>
      <c r="AG10" s="1594"/>
      <c r="AH10" s="1594"/>
      <c r="AI10" s="1595"/>
      <c r="AK10" s="610"/>
      <c r="AL10" s="610"/>
      <c r="AM10" s="611"/>
    </row>
    <row r="11" spans="1:39" s="609" customFormat="1" ht="9" customHeight="1">
      <c r="A11" s="1581"/>
      <c r="B11" s="1582"/>
      <c r="C11" s="1555"/>
      <c r="D11" s="1560"/>
      <c r="E11" s="1558"/>
      <c r="F11" s="1558"/>
      <c r="G11" s="1558"/>
      <c r="H11" s="1559"/>
      <c r="I11" s="1568"/>
      <c r="J11" s="1569"/>
      <c r="K11" s="1569"/>
      <c r="L11" s="1569"/>
      <c r="M11" s="1569"/>
      <c r="N11" s="1569"/>
      <c r="O11" s="1569"/>
      <c r="P11" s="1569"/>
      <c r="Q11" s="1569"/>
      <c r="R11" s="1569"/>
      <c r="S11" s="1570"/>
      <c r="T11" s="1566"/>
      <c r="U11" s="1566"/>
      <c r="V11" s="1566"/>
      <c r="W11" s="1566"/>
      <c r="X11" s="1567"/>
      <c r="Y11" s="1596"/>
      <c r="Z11" s="1597"/>
      <c r="AA11" s="1597"/>
      <c r="AB11" s="1597"/>
      <c r="AC11" s="1597"/>
      <c r="AD11" s="1597"/>
      <c r="AE11" s="1597"/>
      <c r="AF11" s="1597"/>
      <c r="AG11" s="1597"/>
      <c r="AH11" s="1597"/>
      <c r="AI11" s="1598"/>
      <c r="AK11" s="610"/>
      <c r="AL11" s="610"/>
      <c r="AM11" s="611"/>
    </row>
    <row r="12" spans="1:39" s="609" customFormat="1" ht="20.149999999999999" customHeight="1">
      <c r="A12" s="1581"/>
      <c r="B12" s="1582"/>
      <c r="C12" s="1555"/>
      <c r="D12" s="1560"/>
      <c r="E12" s="1558"/>
      <c r="F12" s="1558"/>
      <c r="G12" s="1558"/>
      <c r="H12" s="1559"/>
      <c r="I12" s="1568"/>
      <c r="J12" s="1569"/>
      <c r="K12" s="1569"/>
      <c r="L12" s="1569"/>
      <c r="M12" s="1569"/>
      <c r="N12" s="1569"/>
      <c r="O12" s="1569"/>
      <c r="P12" s="1569"/>
      <c r="Q12" s="1569"/>
      <c r="R12" s="1569"/>
      <c r="S12" s="1570"/>
      <c r="T12" s="1524" t="s">
        <v>494</v>
      </c>
      <c r="U12" s="1524"/>
      <c r="V12" s="1524"/>
      <c r="W12" s="1524"/>
      <c r="X12" s="1525"/>
      <c r="Y12" s="1552" t="s">
        <v>1</v>
      </c>
      <c r="Z12" s="1553"/>
      <c r="AA12" s="618"/>
      <c r="AB12" s="619" t="s">
        <v>2</v>
      </c>
      <c r="AC12" s="1554"/>
      <c r="AD12" s="1554"/>
      <c r="AE12" s="619" t="s">
        <v>3</v>
      </c>
      <c r="AF12" s="1554"/>
      <c r="AG12" s="1554"/>
      <c r="AH12" s="619" t="s">
        <v>4</v>
      </c>
      <c r="AI12" s="620"/>
      <c r="AK12" s="610"/>
      <c r="AL12" s="610"/>
      <c r="AM12" s="611"/>
    </row>
    <row r="13" spans="1:39" s="609" customFormat="1" ht="12" customHeight="1">
      <c r="A13" s="1581"/>
      <c r="B13" s="1582"/>
      <c r="C13" s="1599">
        <v>2</v>
      </c>
      <c r="D13" s="1600" t="s">
        <v>497</v>
      </c>
      <c r="E13" s="1601"/>
      <c r="F13" s="1601"/>
      <c r="G13" s="1601"/>
      <c r="H13" s="1602"/>
      <c r="I13" s="621" t="s">
        <v>481</v>
      </c>
      <c r="J13" s="1539"/>
      <c r="K13" s="1539"/>
      <c r="L13" s="1539"/>
      <c r="M13" s="1539"/>
      <c r="N13" s="1539"/>
      <c r="O13" s="1539"/>
      <c r="P13" s="1539"/>
      <c r="Q13" s="1539"/>
      <c r="R13" s="1539"/>
      <c r="S13" s="622" t="s">
        <v>498</v>
      </c>
      <c r="T13" s="1540" t="s">
        <v>493</v>
      </c>
      <c r="U13" s="1541"/>
      <c r="V13" s="1541"/>
      <c r="W13" s="1541"/>
      <c r="X13" s="1542"/>
      <c r="Y13" s="1543"/>
      <c r="Z13" s="1544"/>
      <c r="AA13" s="1544"/>
      <c r="AB13" s="1544"/>
      <c r="AC13" s="1544"/>
      <c r="AD13" s="1544"/>
      <c r="AE13" s="1544"/>
      <c r="AF13" s="1544"/>
      <c r="AG13" s="1544"/>
      <c r="AH13" s="1544"/>
      <c r="AI13" s="1545"/>
      <c r="AK13" s="610"/>
      <c r="AL13" s="610"/>
      <c r="AM13" s="611"/>
    </row>
    <row r="14" spans="1:39" s="609" customFormat="1" ht="9" customHeight="1">
      <c r="A14" s="1581"/>
      <c r="B14" s="1582"/>
      <c r="C14" s="1599"/>
      <c r="D14" s="1603"/>
      <c r="E14" s="1601"/>
      <c r="F14" s="1601"/>
      <c r="G14" s="1601"/>
      <c r="H14" s="1602"/>
      <c r="I14" s="1546"/>
      <c r="J14" s="1547"/>
      <c r="K14" s="1547"/>
      <c r="L14" s="1547"/>
      <c r="M14" s="1547"/>
      <c r="N14" s="1547"/>
      <c r="O14" s="1547"/>
      <c r="P14" s="1547"/>
      <c r="Q14" s="1547"/>
      <c r="R14" s="1547"/>
      <c r="S14" s="1548"/>
      <c r="T14" s="1541"/>
      <c r="U14" s="1541"/>
      <c r="V14" s="1541"/>
      <c r="W14" s="1541"/>
      <c r="X14" s="1542"/>
      <c r="Y14" s="1543"/>
      <c r="Z14" s="1544"/>
      <c r="AA14" s="1544"/>
      <c r="AB14" s="1544"/>
      <c r="AC14" s="1544"/>
      <c r="AD14" s="1544"/>
      <c r="AE14" s="1544"/>
      <c r="AF14" s="1544"/>
      <c r="AG14" s="1544"/>
      <c r="AH14" s="1544"/>
      <c r="AI14" s="1545"/>
      <c r="AK14" s="610"/>
      <c r="AL14" s="610"/>
      <c r="AM14" s="611"/>
    </row>
    <row r="15" spans="1:39" s="609" customFormat="1" ht="20.149999999999999" customHeight="1">
      <c r="A15" s="1581"/>
      <c r="B15" s="1582"/>
      <c r="C15" s="1599"/>
      <c r="D15" s="1603"/>
      <c r="E15" s="1601"/>
      <c r="F15" s="1601"/>
      <c r="G15" s="1601"/>
      <c r="H15" s="1602"/>
      <c r="I15" s="1549"/>
      <c r="J15" s="1550"/>
      <c r="K15" s="1550"/>
      <c r="L15" s="1550"/>
      <c r="M15" s="1550"/>
      <c r="N15" s="1550"/>
      <c r="O15" s="1550"/>
      <c r="P15" s="1550"/>
      <c r="Q15" s="1550"/>
      <c r="R15" s="1550"/>
      <c r="S15" s="1551"/>
      <c r="T15" s="1541" t="s">
        <v>494</v>
      </c>
      <c r="U15" s="1541"/>
      <c r="V15" s="1541"/>
      <c r="W15" s="1541"/>
      <c r="X15" s="1542"/>
      <c r="Y15" s="1552" t="s">
        <v>1</v>
      </c>
      <c r="Z15" s="1553"/>
      <c r="AA15" s="618"/>
      <c r="AB15" s="619" t="s">
        <v>2</v>
      </c>
      <c r="AC15" s="1554"/>
      <c r="AD15" s="1554"/>
      <c r="AE15" s="619" t="s">
        <v>3</v>
      </c>
      <c r="AF15" s="1554"/>
      <c r="AG15" s="1554"/>
      <c r="AH15" s="619" t="s">
        <v>4</v>
      </c>
      <c r="AI15" s="620"/>
      <c r="AK15" s="610"/>
      <c r="AL15" s="610"/>
      <c r="AM15" s="611"/>
    </row>
    <row r="16" spans="1:39" s="609" customFormat="1" ht="12" customHeight="1">
      <c r="A16" s="1581"/>
      <c r="B16" s="1582"/>
      <c r="C16" s="1599">
        <v>3</v>
      </c>
      <c r="D16" s="1600" t="s">
        <v>497</v>
      </c>
      <c r="E16" s="1601"/>
      <c r="F16" s="1601"/>
      <c r="G16" s="1601"/>
      <c r="H16" s="1602"/>
      <c r="I16" s="621" t="s">
        <v>481</v>
      </c>
      <c r="J16" s="1539"/>
      <c r="K16" s="1539"/>
      <c r="L16" s="1539"/>
      <c r="M16" s="1539"/>
      <c r="N16" s="1539"/>
      <c r="O16" s="1539"/>
      <c r="P16" s="1539"/>
      <c r="Q16" s="1539"/>
      <c r="R16" s="1539"/>
      <c r="S16" s="622" t="s">
        <v>498</v>
      </c>
      <c r="T16" s="1540" t="s">
        <v>493</v>
      </c>
      <c r="U16" s="1541"/>
      <c r="V16" s="1541"/>
      <c r="W16" s="1541"/>
      <c r="X16" s="1542"/>
      <c r="Y16" s="1543"/>
      <c r="Z16" s="1544"/>
      <c r="AA16" s="1544"/>
      <c r="AB16" s="1544"/>
      <c r="AC16" s="1544"/>
      <c r="AD16" s="1544"/>
      <c r="AE16" s="1544"/>
      <c r="AF16" s="1544"/>
      <c r="AG16" s="1544"/>
      <c r="AH16" s="1544"/>
      <c r="AI16" s="1545"/>
      <c r="AK16" s="610"/>
      <c r="AL16" s="610"/>
      <c r="AM16" s="611"/>
    </row>
    <row r="17" spans="1:39" s="609" customFormat="1" ht="9" customHeight="1">
      <c r="A17" s="1581"/>
      <c r="B17" s="1582"/>
      <c r="C17" s="1599"/>
      <c r="D17" s="1603"/>
      <c r="E17" s="1601"/>
      <c r="F17" s="1601"/>
      <c r="G17" s="1601"/>
      <c r="H17" s="1602"/>
      <c r="I17" s="1546"/>
      <c r="J17" s="1547"/>
      <c r="K17" s="1547"/>
      <c r="L17" s="1547"/>
      <c r="M17" s="1547"/>
      <c r="N17" s="1547"/>
      <c r="O17" s="1547"/>
      <c r="P17" s="1547"/>
      <c r="Q17" s="1547"/>
      <c r="R17" s="1547"/>
      <c r="S17" s="1548"/>
      <c r="T17" s="1541"/>
      <c r="U17" s="1541"/>
      <c r="V17" s="1541"/>
      <c r="W17" s="1541"/>
      <c r="X17" s="1542"/>
      <c r="Y17" s="1543"/>
      <c r="Z17" s="1544"/>
      <c r="AA17" s="1544"/>
      <c r="AB17" s="1544"/>
      <c r="AC17" s="1544"/>
      <c r="AD17" s="1544"/>
      <c r="AE17" s="1544"/>
      <c r="AF17" s="1544"/>
      <c r="AG17" s="1544"/>
      <c r="AH17" s="1544"/>
      <c r="AI17" s="1545"/>
      <c r="AK17" s="610"/>
      <c r="AL17" s="610"/>
      <c r="AM17" s="611"/>
    </row>
    <row r="18" spans="1:39" s="609" customFormat="1" ht="20.149999999999999" customHeight="1">
      <c r="A18" s="1581"/>
      <c r="B18" s="1582"/>
      <c r="C18" s="1599"/>
      <c r="D18" s="1603"/>
      <c r="E18" s="1601"/>
      <c r="F18" s="1601"/>
      <c r="G18" s="1601"/>
      <c r="H18" s="1602"/>
      <c r="I18" s="1549"/>
      <c r="J18" s="1550"/>
      <c r="K18" s="1550"/>
      <c r="L18" s="1550"/>
      <c r="M18" s="1550"/>
      <c r="N18" s="1550"/>
      <c r="O18" s="1550"/>
      <c r="P18" s="1550"/>
      <c r="Q18" s="1550"/>
      <c r="R18" s="1550"/>
      <c r="S18" s="1551"/>
      <c r="T18" s="1541" t="s">
        <v>494</v>
      </c>
      <c r="U18" s="1541"/>
      <c r="V18" s="1541"/>
      <c r="W18" s="1541"/>
      <c r="X18" s="1542"/>
      <c r="Y18" s="1552" t="s">
        <v>1</v>
      </c>
      <c r="Z18" s="1553"/>
      <c r="AA18" s="618"/>
      <c r="AB18" s="619" t="s">
        <v>2</v>
      </c>
      <c r="AC18" s="1554"/>
      <c r="AD18" s="1554"/>
      <c r="AE18" s="619" t="s">
        <v>3</v>
      </c>
      <c r="AF18" s="1554"/>
      <c r="AG18" s="1554"/>
      <c r="AH18" s="619" t="s">
        <v>4</v>
      </c>
      <c r="AI18" s="620"/>
      <c r="AK18" s="610"/>
      <c r="AL18" s="610"/>
      <c r="AM18" s="611"/>
    </row>
    <row r="19" spans="1:39" s="609" customFormat="1" ht="12" customHeight="1">
      <c r="A19" s="1581"/>
      <c r="B19" s="1582"/>
      <c r="C19" s="1555">
        <v>4</v>
      </c>
      <c r="D19" s="1557" t="s">
        <v>497</v>
      </c>
      <c r="E19" s="1558"/>
      <c r="F19" s="1558"/>
      <c r="G19" s="1558"/>
      <c r="H19" s="1559"/>
      <c r="I19" s="623" t="s">
        <v>481</v>
      </c>
      <c r="J19" s="1564"/>
      <c r="K19" s="1564"/>
      <c r="L19" s="1564"/>
      <c r="M19" s="1564"/>
      <c r="N19" s="1564"/>
      <c r="O19" s="1564"/>
      <c r="P19" s="1564"/>
      <c r="Q19" s="1564"/>
      <c r="R19" s="1564"/>
      <c r="S19" s="624" t="s">
        <v>498</v>
      </c>
      <c r="T19" s="1565" t="s">
        <v>493</v>
      </c>
      <c r="U19" s="1566"/>
      <c r="V19" s="1566"/>
      <c r="W19" s="1566"/>
      <c r="X19" s="1567"/>
      <c r="Y19" s="1543"/>
      <c r="Z19" s="1544"/>
      <c r="AA19" s="1544"/>
      <c r="AB19" s="1544"/>
      <c r="AC19" s="1544"/>
      <c r="AD19" s="1544"/>
      <c r="AE19" s="1544"/>
      <c r="AF19" s="1544"/>
      <c r="AG19" s="1544"/>
      <c r="AH19" s="1544"/>
      <c r="AI19" s="1545"/>
      <c r="AK19" s="610"/>
      <c r="AL19" s="610"/>
      <c r="AM19" s="611"/>
    </row>
    <row r="20" spans="1:39" s="609" customFormat="1" ht="9" customHeight="1">
      <c r="A20" s="1581"/>
      <c r="B20" s="1582"/>
      <c r="C20" s="1555"/>
      <c r="D20" s="1560"/>
      <c r="E20" s="1558"/>
      <c r="F20" s="1558"/>
      <c r="G20" s="1558"/>
      <c r="H20" s="1559"/>
      <c r="I20" s="1568"/>
      <c r="J20" s="1569"/>
      <c r="K20" s="1569"/>
      <c r="L20" s="1569"/>
      <c r="M20" s="1569"/>
      <c r="N20" s="1569"/>
      <c r="O20" s="1569"/>
      <c r="P20" s="1569"/>
      <c r="Q20" s="1569"/>
      <c r="R20" s="1569"/>
      <c r="S20" s="1570"/>
      <c r="T20" s="1566"/>
      <c r="U20" s="1566"/>
      <c r="V20" s="1566"/>
      <c r="W20" s="1566"/>
      <c r="X20" s="1567"/>
      <c r="Y20" s="1543"/>
      <c r="Z20" s="1544"/>
      <c r="AA20" s="1544"/>
      <c r="AB20" s="1544"/>
      <c r="AC20" s="1544"/>
      <c r="AD20" s="1544"/>
      <c r="AE20" s="1544"/>
      <c r="AF20" s="1544"/>
      <c r="AG20" s="1544"/>
      <c r="AH20" s="1544"/>
      <c r="AI20" s="1545"/>
      <c r="AK20" s="610"/>
      <c r="AL20" s="610"/>
      <c r="AM20" s="611"/>
    </row>
    <row r="21" spans="1:39" s="609" customFormat="1" ht="20.149999999999999" customHeight="1" thickBot="1">
      <c r="A21" s="1583"/>
      <c r="B21" s="1584"/>
      <c r="C21" s="1556"/>
      <c r="D21" s="1561"/>
      <c r="E21" s="1562"/>
      <c r="F21" s="1562"/>
      <c r="G21" s="1562"/>
      <c r="H21" s="1563"/>
      <c r="I21" s="1571"/>
      <c r="J21" s="1572"/>
      <c r="K21" s="1572"/>
      <c r="L21" s="1572"/>
      <c r="M21" s="1572"/>
      <c r="N21" s="1572"/>
      <c r="O21" s="1572"/>
      <c r="P21" s="1572"/>
      <c r="Q21" s="1572"/>
      <c r="R21" s="1572"/>
      <c r="S21" s="1573"/>
      <c r="T21" s="1574" t="s">
        <v>494</v>
      </c>
      <c r="U21" s="1574"/>
      <c r="V21" s="1574"/>
      <c r="W21" s="1574"/>
      <c r="X21" s="1575"/>
      <c r="Y21" s="1576" t="s">
        <v>1</v>
      </c>
      <c r="Z21" s="1577"/>
      <c r="AA21" s="612"/>
      <c r="AB21" s="613" t="s">
        <v>2</v>
      </c>
      <c r="AC21" s="1532"/>
      <c r="AD21" s="1532"/>
      <c r="AE21" s="613" t="s">
        <v>3</v>
      </c>
      <c r="AF21" s="1532"/>
      <c r="AG21" s="1532"/>
      <c r="AH21" s="613" t="s">
        <v>4</v>
      </c>
      <c r="AI21" s="614"/>
      <c r="AK21" s="610"/>
      <c r="AL21" s="610"/>
      <c r="AM21" s="611"/>
    </row>
    <row r="22" spans="1:39" s="609" customFormat="1" ht="10.5" customHeight="1">
      <c r="B22" s="625"/>
      <c r="C22" s="1533"/>
      <c r="D22" s="1533"/>
      <c r="E22" s="1533"/>
      <c r="F22" s="1533"/>
      <c r="G22" s="1533"/>
      <c r="H22" s="1533"/>
      <c r="I22" s="1533"/>
      <c r="J22" s="1533"/>
      <c r="AK22" s="610"/>
      <c r="AL22" s="610"/>
      <c r="AM22" s="611"/>
    </row>
    <row r="23" spans="1:39" s="609" customFormat="1" ht="15.65" customHeight="1" thickBot="1">
      <c r="A23" s="626">
        <v>2</v>
      </c>
      <c r="B23" s="1534" t="s">
        <v>584</v>
      </c>
      <c r="C23" s="1534"/>
      <c r="D23" s="1534"/>
      <c r="E23" s="1534"/>
      <c r="F23" s="1534"/>
      <c r="G23" s="1534"/>
      <c r="H23" s="1534"/>
      <c r="I23" s="1534"/>
      <c r="J23" s="1534"/>
      <c r="K23" s="1534"/>
      <c r="L23" s="1534"/>
      <c r="M23" s="1534"/>
      <c r="N23" s="1534"/>
      <c r="O23" s="1534"/>
      <c r="P23" s="1534"/>
      <c r="Q23" s="1534"/>
      <c r="R23" s="1534"/>
      <c r="S23" s="1534"/>
      <c r="T23" s="1534"/>
      <c r="U23" s="1534"/>
      <c r="V23" s="1534"/>
      <c r="W23" s="1534"/>
      <c r="X23" s="1534"/>
      <c r="Y23" s="1534"/>
      <c r="Z23" s="1534"/>
      <c r="AA23" s="1534"/>
      <c r="AB23" s="1534"/>
      <c r="AC23" s="1534"/>
      <c r="AD23" s="1534"/>
      <c r="AE23" s="1534"/>
      <c r="AF23" s="1534"/>
      <c r="AG23" s="1534"/>
      <c r="AH23" s="1534"/>
      <c r="AI23" s="1534"/>
      <c r="AK23" s="610"/>
      <c r="AL23" s="610"/>
      <c r="AM23" s="611"/>
    </row>
    <row r="24" spans="1:39" s="627" customFormat="1" ht="27.75" customHeight="1">
      <c r="A24" s="1535" t="s">
        <v>499</v>
      </c>
      <c r="B24" s="1536"/>
      <c r="C24" s="1536"/>
      <c r="D24" s="1536"/>
      <c r="E24" s="1536"/>
      <c r="F24" s="1536"/>
      <c r="G24" s="1536"/>
      <c r="H24" s="1536"/>
      <c r="I24" s="1536"/>
      <c r="J24" s="1536"/>
      <c r="K24" s="1536"/>
      <c r="L24" s="1537" t="s">
        <v>500</v>
      </c>
      <c r="M24" s="1537"/>
      <c r="N24" s="1537"/>
      <c r="O24" s="1537"/>
      <c r="P24" s="1537"/>
      <c r="Q24" s="1537"/>
      <c r="R24" s="1537"/>
      <c r="S24" s="1537"/>
      <c r="T24" s="1537"/>
      <c r="U24" s="1537"/>
      <c r="V24" s="1537"/>
      <c r="W24" s="1537"/>
      <c r="X24" s="1537"/>
      <c r="Y24" s="1537"/>
      <c r="Z24" s="1537"/>
      <c r="AA24" s="1537"/>
      <c r="AB24" s="1537"/>
      <c r="AC24" s="1537"/>
      <c r="AD24" s="1537"/>
      <c r="AE24" s="1537"/>
      <c r="AF24" s="1537"/>
      <c r="AG24" s="1537"/>
      <c r="AH24" s="1537"/>
      <c r="AI24" s="1538"/>
      <c r="AK24" s="610"/>
      <c r="AL24" s="610"/>
      <c r="AM24" s="628"/>
    </row>
    <row r="25" spans="1:39" s="629" customFormat="1" ht="13.9" customHeight="1">
      <c r="A25" s="1518"/>
      <c r="B25" s="1520" t="s">
        <v>501</v>
      </c>
      <c r="C25" s="1520"/>
      <c r="D25" s="1520"/>
      <c r="E25" s="1520"/>
      <c r="F25" s="1520"/>
      <c r="G25" s="1520"/>
      <c r="H25" s="1520"/>
      <c r="I25" s="1520"/>
      <c r="J25" s="1520"/>
      <c r="K25" s="1521"/>
      <c r="L25" s="1522" t="s">
        <v>502</v>
      </c>
      <c r="M25" s="1522"/>
      <c r="N25" s="1523" t="s">
        <v>503</v>
      </c>
      <c r="O25" s="1524"/>
      <c r="P25" s="1524"/>
      <c r="Q25" s="1524"/>
      <c r="R25" s="1524"/>
      <c r="S25" s="1524"/>
      <c r="T25" s="1525"/>
      <c r="U25" s="1523" t="s">
        <v>504</v>
      </c>
      <c r="V25" s="1524"/>
      <c r="W25" s="1524"/>
      <c r="X25" s="1524"/>
      <c r="Y25" s="1524"/>
      <c r="Z25" s="1524"/>
      <c r="AA25" s="1524"/>
      <c r="AB25" s="1523" t="s">
        <v>505</v>
      </c>
      <c r="AC25" s="1524"/>
      <c r="AD25" s="1524"/>
      <c r="AE25" s="1524"/>
      <c r="AF25" s="1524"/>
      <c r="AG25" s="1524"/>
      <c r="AH25" s="1524"/>
      <c r="AI25" s="1526"/>
      <c r="AK25" s="610"/>
      <c r="AL25" s="610"/>
      <c r="AM25" s="630"/>
    </row>
    <row r="26" spans="1:39" s="627" customFormat="1" ht="13.9" customHeight="1">
      <c r="A26" s="1519"/>
      <c r="B26" s="1527" t="s">
        <v>506</v>
      </c>
      <c r="C26" s="1527"/>
      <c r="D26" s="1527"/>
      <c r="E26" s="1527"/>
      <c r="F26" s="1527"/>
      <c r="G26" s="1527"/>
      <c r="H26" s="1527"/>
      <c r="I26" s="1527"/>
      <c r="J26" s="1527"/>
      <c r="K26" s="1528"/>
      <c r="L26" s="1529" t="s">
        <v>507</v>
      </c>
      <c r="M26" s="1530"/>
      <c r="N26" s="1515" t="s">
        <v>508</v>
      </c>
      <c r="O26" s="1516"/>
      <c r="P26" s="1516"/>
      <c r="Q26" s="1516"/>
      <c r="R26" s="1516"/>
      <c r="S26" s="1516"/>
      <c r="T26" s="1531"/>
      <c r="U26" s="1515" t="s">
        <v>509</v>
      </c>
      <c r="V26" s="1516"/>
      <c r="W26" s="1516"/>
      <c r="X26" s="1516"/>
      <c r="Y26" s="1516"/>
      <c r="Z26" s="1516"/>
      <c r="AA26" s="1516"/>
      <c r="AB26" s="1515" t="s">
        <v>510</v>
      </c>
      <c r="AC26" s="1516"/>
      <c r="AD26" s="1516"/>
      <c r="AE26" s="1516"/>
      <c r="AF26" s="1516"/>
      <c r="AG26" s="1516"/>
      <c r="AH26" s="1516"/>
      <c r="AI26" s="1517"/>
      <c r="AK26" s="610"/>
      <c r="AL26" s="610"/>
      <c r="AM26" s="628"/>
    </row>
    <row r="27" spans="1:39" s="627" customFormat="1" ht="14.15" customHeight="1">
      <c r="A27" s="1480" t="s">
        <v>511</v>
      </c>
      <c r="B27" s="1483"/>
      <c r="C27" s="1484"/>
      <c r="D27" s="1484"/>
      <c r="E27" s="1484"/>
      <c r="F27" s="1484"/>
      <c r="G27" s="1484"/>
      <c r="H27" s="1484"/>
      <c r="I27" s="1484"/>
      <c r="J27" s="1484"/>
      <c r="K27" s="1485"/>
      <c r="L27" s="1489"/>
      <c r="M27" s="1490"/>
      <c r="N27" s="1495"/>
      <c r="O27" s="1484"/>
      <c r="P27" s="1484"/>
      <c r="Q27" s="1484"/>
      <c r="R27" s="1484"/>
      <c r="S27" s="1484"/>
      <c r="T27" s="1485"/>
      <c r="U27" s="1495"/>
      <c r="V27" s="1484"/>
      <c r="W27" s="1484"/>
      <c r="X27" s="1484"/>
      <c r="Y27" s="1484"/>
      <c r="Z27" s="1484"/>
      <c r="AA27" s="1485"/>
      <c r="AB27" s="1495"/>
      <c r="AC27" s="1484"/>
      <c r="AD27" s="1484"/>
      <c r="AE27" s="1484"/>
      <c r="AF27" s="1484"/>
      <c r="AG27" s="1484"/>
      <c r="AH27" s="1484"/>
      <c r="AI27" s="1500"/>
      <c r="AK27" s="610"/>
      <c r="AL27" s="610"/>
      <c r="AM27" s="628"/>
    </row>
    <row r="28" spans="1:39" s="627" customFormat="1" ht="14.15" customHeight="1">
      <c r="A28" s="1481"/>
      <c r="B28" s="1486"/>
      <c r="C28" s="1487"/>
      <c r="D28" s="1487"/>
      <c r="E28" s="1487"/>
      <c r="F28" s="1487"/>
      <c r="G28" s="1487"/>
      <c r="H28" s="1487"/>
      <c r="I28" s="1487"/>
      <c r="J28" s="1487"/>
      <c r="K28" s="1488"/>
      <c r="L28" s="1491"/>
      <c r="M28" s="1492"/>
      <c r="N28" s="1496"/>
      <c r="O28" s="1487"/>
      <c r="P28" s="1487"/>
      <c r="Q28" s="1487"/>
      <c r="R28" s="1487"/>
      <c r="S28" s="1487"/>
      <c r="T28" s="1488"/>
      <c r="U28" s="1496"/>
      <c r="V28" s="1487"/>
      <c r="W28" s="1487"/>
      <c r="X28" s="1487"/>
      <c r="Y28" s="1487"/>
      <c r="Z28" s="1487"/>
      <c r="AA28" s="1488"/>
      <c r="AB28" s="1496"/>
      <c r="AC28" s="1487"/>
      <c r="AD28" s="1487"/>
      <c r="AE28" s="1487"/>
      <c r="AF28" s="1487"/>
      <c r="AG28" s="1487"/>
      <c r="AH28" s="1487"/>
      <c r="AI28" s="1501"/>
      <c r="AK28" s="610"/>
      <c r="AL28" s="610"/>
      <c r="AM28" s="628"/>
    </row>
    <row r="29" spans="1:39" s="627" customFormat="1" ht="14.15" customHeight="1">
      <c r="A29" s="1481"/>
      <c r="B29" s="1486"/>
      <c r="C29" s="1487"/>
      <c r="D29" s="1487"/>
      <c r="E29" s="1487"/>
      <c r="F29" s="1487"/>
      <c r="G29" s="1487"/>
      <c r="H29" s="1487"/>
      <c r="I29" s="1487"/>
      <c r="J29" s="1487"/>
      <c r="K29" s="1488"/>
      <c r="L29" s="1491"/>
      <c r="M29" s="1492"/>
      <c r="N29" s="1496"/>
      <c r="O29" s="1487"/>
      <c r="P29" s="1487"/>
      <c r="Q29" s="1487"/>
      <c r="R29" s="1487"/>
      <c r="S29" s="1487"/>
      <c r="T29" s="1488"/>
      <c r="U29" s="1496"/>
      <c r="V29" s="1487"/>
      <c r="W29" s="1487"/>
      <c r="X29" s="1487"/>
      <c r="Y29" s="1487"/>
      <c r="Z29" s="1487"/>
      <c r="AA29" s="1488"/>
      <c r="AB29" s="1496"/>
      <c r="AC29" s="1487"/>
      <c r="AD29" s="1487"/>
      <c r="AE29" s="1487"/>
      <c r="AF29" s="1487"/>
      <c r="AG29" s="1487"/>
      <c r="AH29" s="1487"/>
      <c r="AI29" s="1501"/>
      <c r="AK29" s="610"/>
      <c r="AL29" s="610"/>
      <c r="AM29" s="628"/>
    </row>
    <row r="30" spans="1:39" s="627" customFormat="1" ht="14.15" customHeight="1">
      <c r="A30" s="1481"/>
      <c r="B30" s="1486"/>
      <c r="C30" s="1487"/>
      <c r="D30" s="1487"/>
      <c r="E30" s="1487"/>
      <c r="F30" s="1487"/>
      <c r="G30" s="1487"/>
      <c r="H30" s="1487"/>
      <c r="I30" s="1487"/>
      <c r="J30" s="1487"/>
      <c r="K30" s="1488"/>
      <c r="L30" s="1491"/>
      <c r="M30" s="1492"/>
      <c r="N30" s="1496"/>
      <c r="O30" s="1487"/>
      <c r="P30" s="1487"/>
      <c r="Q30" s="1487"/>
      <c r="R30" s="1487"/>
      <c r="S30" s="1487"/>
      <c r="T30" s="1488"/>
      <c r="U30" s="1496"/>
      <c r="V30" s="1487"/>
      <c r="W30" s="1487"/>
      <c r="X30" s="1487"/>
      <c r="Y30" s="1487"/>
      <c r="Z30" s="1487"/>
      <c r="AA30" s="1488"/>
      <c r="AB30" s="1496"/>
      <c r="AC30" s="1487"/>
      <c r="AD30" s="1487"/>
      <c r="AE30" s="1487"/>
      <c r="AF30" s="1487"/>
      <c r="AG30" s="1487"/>
      <c r="AH30" s="1487"/>
      <c r="AI30" s="1501"/>
      <c r="AK30" s="610"/>
      <c r="AL30" s="610"/>
      <c r="AM30" s="628"/>
    </row>
    <row r="31" spans="1:39" s="627" customFormat="1" ht="14.15" customHeight="1">
      <c r="A31" s="1481"/>
      <c r="B31" s="1512" t="s">
        <v>512</v>
      </c>
      <c r="C31" s="1513"/>
      <c r="D31" s="1513"/>
      <c r="E31" s="631" t="s">
        <v>283</v>
      </c>
      <c r="F31" s="1514"/>
      <c r="G31" s="1514"/>
      <c r="H31" s="1514"/>
      <c r="I31" s="1514"/>
      <c r="J31" s="1514"/>
      <c r="K31" s="632" t="s">
        <v>303</v>
      </c>
      <c r="L31" s="1506"/>
      <c r="M31" s="1507"/>
      <c r="N31" s="1508"/>
      <c r="O31" s="1509"/>
      <c r="P31" s="1509"/>
      <c r="Q31" s="1509"/>
      <c r="R31" s="1509"/>
      <c r="S31" s="1509"/>
      <c r="T31" s="1510"/>
      <c r="U31" s="1508"/>
      <c r="V31" s="1509"/>
      <c r="W31" s="1509"/>
      <c r="X31" s="1509"/>
      <c r="Y31" s="1509"/>
      <c r="Z31" s="1509"/>
      <c r="AA31" s="1510"/>
      <c r="AB31" s="1508"/>
      <c r="AC31" s="1509"/>
      <c r="AD31" s="1509"/>
      <c r="AE31" s="1509"/>
      <c r="AF31" s="1509"/>
      <c r="AG31" s="1509"/>
      <c r="AH31" s="1509"/>
      <c r="AI31" s="1511"/>
      <c r="AK31" s="610"/>
      <c r="AL31" s="610"/>
      <c r="AM31" s="628"/>
    </row>
    <row r="32" spans="1:39" s="627" customFormat="1" ht="14.15" customHeight="1">
      <c r="A32" s="1480" t="s">
        <v>513</v>
      </c>
      <c r="B32" s="1483"/>
      <c r="C32" s="1484"/>
      <c r="D32" s="1484"/>
      <c r="E32" s="1484"/>
      <c r="F32" s="1484"/>
      <c r="G32" s="1484"/>
      <c r="H32" s="1484"/>
      <c r="I32" s="1484"/>
      <c r="J32" s="1484"/>
      <c r="K32" s="1485"/>
      <c r="L32" s="1489"/>
      <c r="M32" s="1490"/>
      <c r="N32" s="1495"/>
      <c r="O32" s="1484"/>
      <c r="P32" s="1484"/>
      <c r="Q32" s="1484"/>
      <c r="R32" s="1484"/>
      <c r="S32" s="1484"/>
      <c r="T32" s="1485"/>
      <c r="U32" s="1495"/>
      <c r="V32" s="1484"/>
      <c r="W32" s="1484"/>
      <c r="X32" s="1484"/>
      <c r="Y32" s="1484"/>
      <c r="Z32" s="1484"/>
      <c r="AA32" s="1485"/>
      <c r="AB32" s="1495"/>
      <c r="AC32" s="1484"/>
      <c r="AD32" s="1484"/>
      <c r="AE32" s="1484"/>
      <c r="AF32" s="1484"/>
      <c r="AG32" s="1484"/>
      <c r="AH32" s="1484"/>
      <c r="AI32" s="1500"/>
      <c r="AK32" s="610"/>
      <c r="AL32" s="610"/>
      <c r="AM32" s="628"/>
    </row>
    <row r="33" spans="1:39" s="627" customFormat="1" ht="14.15" customHeight="1">
      <c r="A33" s="1481"/>
      <c r="B33" s="1486"/>
      <c r="C33" s="1487"/>
      <c r="D33" s="1487"/>
      <c r="E33" s="1487"/>
      <c r="F33" s="1487"/>
      <c r="G33" s="1487"/>
      <c r="H33" s="1487"/>
      <c r="I33" s="1487"/>
      <c r="J33" s="1487"/>
      <c r="K33" s="1488"/>
      <c r="L33" s="1491"/>
      <c r="M33" s="1492"/>
      <c r="N33" s="1496"/>
      <c r="O33" s="1487"/>
      <c r="P33" s="1487"/>
      <c r="Q33" s="1487"/>
      <c r="R33" s="1487"/>
      <c r="S33" s="1487"/>
      <c r="T33" s="1488"/>
      <c r="U33" s="1496"/>
      <c r="V33" s="1487"/>
      <c r="W33" s="1487"/>
      <c r="X33" s="1487"/>
      <c r="Y33" s="1487"/>
      <c r="Z33" s="1487"/>
      <c r="AA33" s="1488"/>
      <c r="AB33" s="1496"/>
      <c r="AC33" s="1487"/>
      <c r="AD33" s="1487"/>
      <c r="AE33" s="1487"/>
      <c r="AF33" s="1487"/>
      <c r="AG33" s="1487"/>
      <c r="AH33" s="1487"/>
      <c r="AI33" s="1501"/>
      <c r="AK33" s="610"/>
      <c r="AL33" s="610"/>
      <c r="AM33" s="628"/>
    </row>
    <row r="34" spans="1:39" s="627" customFormat="1" ht="14.15" customHeight="1">
      <c r="A34" s="1481"/>
      <c r="B34" s="1486"/>
      <c r="C34" s="1487"/>
      <c r="D34" s="1487"/>
      <c r="E34" s="1487"/>
      <c r="F34" s="1487"/>
      <c r="G34" s="1487"/>
      <c r="H34" s="1487"/>
      <c r="I34" s="1487"/>
      <c r="J34" s="1487"/>
      <c r="K34" s="1488"/>
      <c r="L34" s="1491"/>
      <c r="M34" s="1492"/>
      <c r="N34" s="1496"/>
      <c r="O34" s="1487"/>
      <c r="P34" s="1487"/>
      <c r="Q34" s="1487"/>
      <c r="R34" s="1487"/>
      <c r="S34" s="1487"/>
      <c r="T34" s="1488"/>
      <c r="U34" s="1496"/>
      <c r="V34" s="1487"/>
      <c r="W34" s="1487"/>
      <c r="X34" s="1487"/>
      <c r="Y34" s="1487"/>
      <c r="Z34" s="1487"/>
      <c r="AA34" s="1488"/>
      <c r="AB34" s="1496"/>
      <c r="AC34" s="1487"/>
      <c r="AD34" s="1487"/>
      <c r="AE34" s="1487"/>
      <c r="AF34" s="1487"/>
      <c r="AG34" s="1487"/>
      <c r="AH34" s="1487"/>
      <c r="AI34" s="1501"/>
      <c r="AK34" s="610"/>
      <c r="AL34" s="610"/>
      <c r="AM34" s="628"/>
    </row>
    <row r="35" spans="1:39" s="627" customFormat="1" ht="14.15" customHeight="1">
      <c r="A35" s="1481"/>
      <c r="B35" s="1486"/>
      <c r="C35" s="1487"/>
      <c r="D35" s="1487"/>
      <c r="E35" s="1487"/>
      <c r="F35" s="1487"/>
      <c r="G35" s="1487"/>
      <c r="H35" s="1487"/>
      <c r="I35" s="1487"/>
      <c r="J35" s="1487"/>
      <c r="K35" s="1488"/>
      <c r="L35" s="1491"/>
      <c r="M35" s="1492"/>
      <c r="N35" s="1496"/>
      <c r="O35" s="1487"/>
      <c r="P35" s="1487"/>
      <c r="Q35" s="1487"/>
      <c r="R35" s="1487"/>
      <c r="S35" s="1487"/>
      <c r="T35" s="1488"/>
      <c r="U35" s="1496"/>
      <c r="V35" s="1487"/>
      <c r="W35" s="1487"/>
      <c r="X35" s="1487"/>
      <c r="Y35" s="1487"/>
      <c r="Z35" s="1487"/>
      <c r="AA35" s="1488"/>
      <c r="AB35" s="1496"/>
      <c r="AC35" s="1487"/>
      <c r="AD35" s="1487"/>
      <c r="AE35" s="1487"/>
      <c r="AF35" s="1487"/>
      <c r="AG35" s="1487"/>
      <c r="AH35" s="1487"/>
      <c r="AI35" s="1501"/>
      <c r="AK35" s="610"/>
      <c r="AL35" s="610"/>
      <c r="AM35" s="628"/>
    </row>
    <row r="36" spans="1:39" s="627" customFormat="1" ht="14.15" customHeight="1">
      <c r="A36" s="1481"/>
      <c r="B36" s="1512" t="s">
        <v>512</v>
      </c>
      <c r="C36" s="1513"/>
      <c r="D36" s="1513"/>
      <c r="E36" s="631" t="s">
        <v>283</v>
      </c>
      <c r="F36" s="1514"/>
      <c r="G36" s="1514"/>
      <c r="H36" s="1514"/>
      <c r="I36" s="1514"/>
      <c r="J36" s="1514"/>
      <c r="K36" s="632" t="s">
        <v>303</v>
      </c>
      <c r="L36" s="1506"/>
      <c r="M36" s="1507"/>
      <c r="N36" s="1508"/>
      <c r="O36" s="1509"/>
      <c r="P36" s="1509"/>
      <c r="Q36" s="1509"/>
      <c r="R36" s="1509"/>
      <c r="S36" s="1509"/>
      <c r="T36" s="1510"/>
      <c r="U36" s="1508"/>
      <c r="V36" s="1509"/>
      <c r="W36" s="1509"/>
      <c r="X36" s="1509"/>
      <c r="Y36" s="1509"/>
      <c r="Z36" s="1509"/>
      <c r="AA36" s="1510"/>
      <c r="AB36" s="1508"/>
      <c r="AC36" s="1509"/>
      <c r="AD36" s="1509"/>
      <c r="AE36" s="1509"/>
      <c r="AF36" s="1509"/>
      <c r="AG36" s="1509"/>
      <c r="AH36" s="1509"/>
      <c r="AI36" s="1511"/>
      <c r="AK36" s="610"/>
      <c r="AL36" s="610"/>
      <c r="AM36" s="628"/>
    </row>
    <row r="37" spans="1:39" s="627" customFormat="1" ht="14.15" customHeight="1">
      <c r="A37" s="1480" t="s">
        <v>514</v>
      </c>
      <c r="B37" s="1483"/>
      <c r="C37" s="1484"/>
      <c r="D37" s="1484"/>
      <c r="E37" s="1484"/>
      <c r="F37" s="1484"/>
      <c r="G37" s="1484"/>
      <c r="H37" s="1484"/>
      <c r="I37" s="1484"/>
      <c r="J37" s="1484"/>
      <c r="K37" s="1485"/>
      <c r="L37" s="1489"/>
      <c r="M37" s="1490"/>
      <c r="N37" s="1495"/>
      <c r="O37" s="1484"/>
      <c r="P37" s="1484"/>
      <c r="Q37" s="1484"/>
      <c r="R37" s="1484"/>
      <c r="S37" s="1484"/>
      <c r="T37" s="1485"/>
      <c r="U37" s="1495"/>
      <c r="V37" s="1484"/>
      <c r="W37" s="1484"/>
      <c r="X37" s="1484"/>
      <c r="Y37" s="1484"/>
      <c r="Z37" s="1484"/>
      <c r="AA37" s="1485"/>
      <c r="AB37" s="1495"/>
      <c r="AC37" s="1484"/>
      <c r="AD37" s="1484"/>
      <c r="AE37" s="1484"/>
      <c r="AF37" s="1484"/>
      <c r="AG37" s="1484"/>
      <c r="AH37" s="1484"/>
      <c r="AI37" s="1500"/>
      <c r="AK37" s="610"/>
      <c r="AL37" s="610"/>
      <c r="AM37" s="628"/>
    </row>
    <row r="38" spans="1:39" s="627" customFormat="1" ht="14.15" customHeight="1">
      <c r="A38" s="1481"/>
      <c r="B38" s="1486"/>
      <c r="C38" s="1487"/>
      <c r="D38" s="1487"/>
      <c r="E38" s="1487"/>
      <c r="F38" s="1487"/>
      <c r="G38" s="1487"/>
      <c r="H38" s="1487"/>
      <c r="I38" s="1487"/>
      <c r="J38" s="1487"/>
      <c r="K38" s="1488"/>
      <c r="L38" s="1491"/>
      <c r="M38" s="1492"/>
      <c r="N38" s="1496"/>
      <c r="O38" s="1487"/>
      <c r="P38" s="1487"/>
      <c r="Q38" s="1487"/>
      <c r="R38" s="1487"/>
      <c r="S38" s="1487"/>
      <c r="T38" s="1488"/>
      <c r="U38" s="1496"/>
      <c r="V38" s="1487"/>
      <c r="W38" s="1487"/>
      <c r="X38" s="1487"/>
      <c r="Y38" s="1487"/>
      <c r="Z38" s="1487"/>
      <c r="AA38" s="1488"/>
      <c r="AB38" s="1496"/>
      <c r="AC38" s="1487"/>
      <c r="AD38" s="1487"/>
      <c r="AE38" s="1487"/>
      <c r="AF38" s="1487"/>
      <c r="AG38" s="1487"/>
      <c r="AH38" s="1487"/>
      <c r="AI38" s="1501"/>
      <c r="AK38" s="610"/>
      <c r="AL38" s="610"/>
      <c r="AM38" s="628"/>
    </row>
    <row r="39" spans="1:39" s="627" customFormat="1" ht="14.15" customHeight="1">
      <c r="A39" s="1481"/>
      <c r="B39" s="1486"/>
      <c r="C39" s="1487"/>
      <c r="D39" s="1487"/>
      <c r="E39" s="1487"/>
      <c r="F39" s="1487"/>
      <c r="G39" s="1487"/>
      <c r="H39" s="1487"/>
      <c r="I39" s="1487"/>
      <c r="J39" s="1487"/>
      <c r="K39" s="1488"/>
      <c r="L39" s="1491"/>
      <c r="M39" s="1492"/>
      <c r="N39" s="1496"/>
      <c r="O39" s="1487"/>
      <c r="P39" s="1487"/>
      <c r="Q39" s="1487"/>
      <c r="R39" s="1487"/>
      <c r="S39" s="1487"/>
      <c r="T39" s="1488"/>
      <c r="U39" s="1496"/>
      <c r="V39" s="1487"/>
      <c r="W39" s="1487"/>
      <c r="X39" s="1487"/>
      <c r="Y39" s="1487"/>
      <c r="Z39" s="1487"/>
      <c r="AA39" s="1488"/>
      <c r="AB39" s="1496"/>
      <c r="AC39" s="1487"/>
      <c r="AD39" s="1487"/>
      <c r="AE39" s="1487"/>
      <c r="AF39" s="1487"/>
      <c r="AG39" s="1487"/>
      <c r="AH39" s="1487"/>
      <c r="AI39" s="1501"/>
      <c r="AK39" s="610"/>
      <c r="AL39" s="610"/>
      <c r="AM39" s="628"/>
    </row>
    <row r="40" spans="1:39" s="627" customFormat="1" ht="14.15" customHeight="1">
      <c r="A40" s="1481"/>
      <c r="B40" s="1486"/>
      <c r="C40" s="1487"/>
      <c r="D40" s="1487"/>
      <c r="E40" s="1487"/>
      <c r="F40" s="1487"/>
      <c r="G40" s="1487"/>
      <c r="H40" s="1487"/>
      <c r="I40" s="1487"/>
      <c r="J40" s="1487"/>
      <c r="K40" s="1488"/>
      <c r="L40" s="1491"/>
      <c r="M40" s="1492"/>
      <c r="N40" s="1496"/>
      <c r="O40" s="1487"/>
      <c r="P40" s="1487"/>
      <c r="Q40" s="1487"/>
      <c r="R40" s="1487"/>
      <c r="S40" s="1487"/>
      <c r="T40" s="1488"/>
      <c r="U40" s="1496"/>
      <c r="V40" s="1487"/>
      <c r="W40" s="1487"/>
      <c r="X40" s="1487"/>
      <c r="Y40" s="1487"/>
      <c r="Z40" s="1487"/>
      <c r="AA40" s="1488"/>
      <c r="AB40" s="1496"/>
      <c r="AC40" s="1487"/>
      <c r="AD40" s="1487"/>
      <c r="AE40" s="1487"/>
      <c r="AF40" s="1487"/>
      <c r="AG40" s="1487"/>
      <c r="AH40" s="1487"/>
      <c r="AI40" s="1501"/>
      <c r="AK40" s="610"/>
      <c r="AL40" s="610"/>
      <c r="AM40" s="628"/>
    </row>
    <row r="41" spans="1:39" s="627" customFormat="1" ht="14.15" customHeight="1">
      <c r="A41" s="1481"/>
      <c r="B41" s="1512" t="s">
        <v>512</v>
      </c>
      <c r="C41" s="1513"/>
      <c r="D41" s="1513"/>
      <c r="E41" s="631" t="s">
        <v>283</v>
      </c>
      <c r="F41" s="1514"/>
      <c r="G41" s="1514"/>
      <c r="H41" s="1514"/>
      <c r="I41" s="1514"/>
      <c r="J41" s="1514"/>
      <c r="K41" s="632" t="s">
        <v>303</v>
      </c>
      <c r="L41" s="1506"/>
      <c r="M41" s="1507"/>
      <c r="N41" s="1508"/>
      <c r="O41" s="1509"/>
      <c r="P41" s="1509"/>
      <c r="Q41" s="1509"/>
      <c r="R41" s="1509"/>
      <c r="S41" s="1509"/>
      <c r="T41" s="1510"/>
      <c r="U41" s="1508"/>
      <c r="V41" s="1509"/>
      <c r="W41" s="1509"/>
      <c r="X41" s="1509"/>
      <c r="Y41" s="1509"/>
      <c r="Z41" s="1509"/>
      <c r="AA41" s="1510"/>
      <c r="AB41" s="1508"/>
      <c r="AC41" s="1509"/>
      <c r="AD41" s="1509"/>
      <c r="AE41" s="1509"/>
      <c r="AF41" s="1509"/>
      <c r="AG41" s="1509"/>
      <c r="AH41" s="1509"/>
      <c r="AI41" s="1511"/>
      <c r="AK41" s="610"/>
      <c r="AL41" s="610"/>
      <c r="AM41" s="628"/>
    </row>
    <row r="42" spans="1:39" s="627" customFormat="1" ht="14.15" customHeight="1">
      <c r="A42" s="1480" t="s">
        <v>515</v>
      </c>
      <c r="B42" s="1483"/>
      <c r="C42" s="1484"/>
      <c r="D42" s="1484"/>
      <c r="E42" s="1484"/>
      <c r="F42" s="1484"/>
      <c r="G42" s="1484"/>
      <c r="H42" s="1484"/>
      <c r="I42" s="1484"/>
      <c r="J42" s="1484"/>
      <c r="K42" s="1485"/>
      <c r="L42" s="1489"/>
      <c r="M42" s="1490"/>
      <c r="N42" s="1495"/>
      <c r="O42" s="1484"/>
      <c r="P42" s="1484"/>
      <c r="Q42" s="1484"/>
      <c r="R42" s="1484"/>
      <c r="S42" s="1484"/>
      <c r="T42" s="1485"/>
      <c r="U42" s="1495"/>
      <c r="V42" s="1484"/>
      <c r="W42" s="1484"/>
      <c r="X42" s="1484"/>
      <c r="Y42" s="1484"/>
      <c r="Z42" s="1484"/>
      <c r="AA42" s="1485"/>
      <c r="AB42" s="1495"/>
      <c r="AC42" s="1484"/>
      <c r="AD42" s="1484"/>
      <c r="AE42" s="1484"/>
      <c r="AF42" s="1484"/>
      <c r="AG42" s="1484"/>
      <c r="AH42" s="1484"/>
      <c r="AI42" s="1500"/>
      <c r="AK42" s="610"/>
      <c r="AL42" s="610"/>
      <c r="AM42" s="628"/>
    </row>
    <row r="43" spans="1:39" s="627" customFormat="1" ht="14.15" customHeight="1">
      <c r="A43" s="1481"/>
      <c r="B43" s="1486"/>
      <c r="C43" s="1487"/>
      <c r="D43" s="1487"/>
      <c r="E43" s="1487"/>
      <c r="F43" s="1487"/>
      <c r="G43" s="1487"/>
      <c r="H43" s="1487"/>
      <c r="I43" s="1487"/>
      <c r="J43" s="1487"/>
      <c r="K43" s="1488"/>
      <c r="L43" s="1491"/>
      <c r="M43" s="1492"/>
      <c r="N43" s="1496"/>
      <c r="O43" s="1487"/>
      <c r="P43" s="1487"/>
      <c r="Q43" s="1487"/>
      <c r="R43" s="1487"/>
      <c r="S43" s="1487"/>
      <c r="T43" s="1488"/>
      <c r="U43" s="1496"/>
      <c r="V43" s="1487"/>
      <c r="W43" s="1487"/>
      <c r="X43" s="1487"/>
      <c r="Y43" s="1487"/>
      <c r="Z43" s="1487"/>
      <c r="AA43" s="1488"/>
      <c r="AB43" s="1496"/>
      <c r="AC43" s="1487"/>
      <c r="AD43" s="1487"/>
      <c r="AE43" s="1487"/>
      <c r="AF43" s="1487"/>
      <c r="AG43" s="1487"/>
      <c r="AH43" s="1487"/>
      <c r="AI43" s="1501"/>
      <c r="AK43" s="610"/>
      <c r="AL43" s="610"/>
      <c r="AM43" s="628"/>
    </row>
    <row r="44" spans="1:39" s="627" customFormat="1" ht="14.15" customHeight="1">
      <c r="A44" s="1481"/>
      <c r="B44" s="1486"/>
      <c r="C44" s="1487"/>
      <c r="D44" s="1487"/>
      <c r="E44" s="1487"/>
      <c r="F44" s="1487"/>
      <c r="G44" s="1487"/>
      <c r="H44" s="1487"/>
      <c r="I44" s="1487"/>
      <c r="J44" s="1487"/>
      <c r="K44" s="1488"/>
      <c r="L44" s="1491"/>
      <c r="M44" s="1492"/>
      <c r="N44" s="1496"/>
      <c r="O44" s="1487"/>
      <c r="P44" s="1487"/>
      <c r="Q44" s="1487"/>
      <c r="R44" s="1487"/>
      <c r="S44" s="1487"/>
      <c r="T44" s="1488"/>
      <c r="U44" s="1496"/>
      <c r="V44" s="1487"/>
      <c r="W44" s="1487"/>
      <c r="X44" s="1487"/>
      <c r="Y44" s="1487"/>
      <c r="Z44" s="1487"/>
      <c r="AA44" s="1488"/>
      <c r="AB44" s="1496"/>
      <c r="AC44" s="1487"/>
      <c r="AD44" s="1487"/>
      <c r="AE44" s="1487"/>
      <c r="AF44" s="1487"/>
      <c r="AG44" s="1487"/>
      <c r="AH44" s="1487"/>
      <c r="AI44" s="1501"/>
      <c r="AK44" s="610"/>
      <c r="AL44" s="610"/>
      <c r="AM44" s="628"/>
    </row>
    <row r="45" spans="1:39" s="627" customFormat="1" ht="14.15" customHeight="1">
      <c r="A45" s="1481"/>
      <c r="B45" s="1486"/>
      <c r="C45" s="1487"/>
      <c r="D45" s="1487"/>
      <c r="E45" s="1487"/>
      <c r="F45" s="1487"/>
      <c r="G45" s="1487"/>
      <c r="H45" s="1487"/>
      <c r="I45" s="1487"/>
      <c r="J45" s="1487"/>
      <c r="K45" s="1488"/>
      <c r="L45" s="1491"/>
      <c r="M45" s="1492"/>
      <c r="N45" s="1496"/>
      <c r="O45" s="1487"/>
      <c r="P45" s="1487"/>
      <c r="Q45" s="1487"/>
      <c r="R45" s="1487"/>
      <c r="S45" s="1487"/>
      <c r="T45" s="1488"/>
      <c r="U45" s="1496"/>
      <c r="V45" s="1487"/>
      <c r="W45" s="1487"/>
      <c r="X45" s="1487"/>
      <c r="Y45" s="1487"/>
      <c r="Z45" s="1487"/>
      <c r="AA45" s="1488"/>
      <c r="AB45" s="1496"/>
      <c r="AC45" s="1487"/>
      <c r="AD45" s="1487"/>
      <c r="AE45" s="1487"/>
      <c r="AF45" s="1487"/>
      <c r="AG45" s="1487"/>
      <c r="AH45" s="1487"/>
      <c r="AI45" s="1501"/>
      <c r="AK45" s="610"/>
      <c r="AL45" s="610"/>
      <c r="AM45" s="628"/>
    </row>
    <row r="46" spans="1:39" s="627" customFormat="1" ht="14.15" customHeight="1">
      <c r="A46" s="1481"/>
      <c r="B46" s="1512" t="s">
        <v>512</v>
      </c>
      <c r="C46" s="1513"/>
      <c r="D46" s="1513"/>
      <c r="E46" s="631" t="s">
        <v>283</v>
      </c>
      <c r="F46" s="1514"/>
      <c r="G46" s="1514"/>
      <c r="H46" s="1514"/>
      <c r="I46" s="1514"/>
      <c r="J46" s="1514"/>
      <c r="K46" s="632" t="s">
        <v>303</v>
      </c>
      <c r="L46" s="1506"/>
      <c r="M46" s="1507"/>
      <c r="N46" s="1508"/>
      <c r="O46" s="1509"/>
      <c r="P46" s="1509"/>
      <c r="Q46" s="1509"/>
      <c r="R46" s="1509"/>
      <c r="S46" s="1509"/>
      <c r="T46" s="1510"/>
      <c r="U46" s="1508"/>
      <c r="V46" s="1509"/>
      <c r="W46" s="1509"/>
      <c r="X46" s="1509"/>
      <c r="Y46" s="1509"/>
      <c r="Z46" s="1509"/>
      <c r="AA46" s="1510"/>
      <c r="AB46" s="1508"/>
      <c r="AC46" s="1509"/>
      <c r="AD46" s="1509"/>
      <c r="AE46" s="1509"/>
      <c r="AF46" s="1509"/>
      <c r="AG46" s="1509"/>
      <c r="AH46" s="1509"/>
      <c r="AI46" s="1511"/>
      <c r="AK46" s="610"/>
      <c r="AL46" s="610"/>
      <c r="AM46" s="628"/>
    </row>
    <row r="47" spans="1:39" s="627" customFormat="1" ht="14.15" customHeight="1">
      <c r="A47" s="1480" t="s">
        <v>516</v>
      </c>
      <c r="B47" s="1483"/>
      <c r="C47" s="1484"/>
      <c r="D47" s="1484"/>
      <c r="E47" s="1484"/>
      <c r="F47" s="1484"/>
      <c r="G47" s="1484"/>
      <c r="H47" s="1484"/>
      <c r="I47" s="1484"/>
      <c r="J47" s="1484"/>
      <c r="K47" s="1485"/>
      <c r="L47" s="1489"/>
      <c r="M47" s="1490"/>
      <c r="N47" s="1495"/>
      <c r="O47" s="1484"/>
      <c r="P47" s="1484"/>
      <c r="Q47" s="1484"/>
      <c r="R47" s="1484"/>
      <c r="S47" s="1484"/>
      <c r="T47" s="1485"/>
      <c r="U47" s="1495"/>
      <c r="V47" s="1484"/>
      <c r="W47" s="1484"/>
      <c r="X47" s="1484"/>
      <c r="Y47" s="1484"/>
      <c r="Z47" s="1484"/>
      <c r="AA47" s="1485"/>
      <c r="AB47" s="1495"/>
      <c r="AC47" s="1484"/>
      <c r="AD47" s="1484"/>
      <c r="AE47" s="1484"/>
      <c r="AF47" s="1484"/>
      <c r="AG47" s="1484"/>
      <c r="AH47" s="1484"/>
      <c r="AI47" s="1500"/>
      <c r="AK47" s="610"/>
      <c r="AL47" s="610"/>
      <c r="AM47" s="628"/>
    </row>
    <row r="48" spans="1:39" s="627" customFormat="1" ht="14.15" customHeight="1">
      <c r="A48" s="1481"/>
      <c r="B48" s="1486"/>
      <c r="C48" s="1487"/>
      <c r="D48" s="1487"/>
      <c r="E48" s="1487"/>
      <c r="F48" s="1487"/>
      <c r="G48" s="1487"/>
      <c r="H48" s="1487"/>
      <c r="I48" s="1487"/>
      <c r="J48" s="1487"/>
      <c r="K48" s="1488"/>
      <c r="L48" s="1491"/>
      <c r="M48" s="1492"/>
      <c r="N48" s="1496"/>
      <c r="O48" s="1487"/>
      <c r="P48" s="1487"/>
      <c r="Q48" s="1487"/>
      <c r="R48" s="1487"/>
      <c r="S48" s="1487"/>
      <c r="T48" s="1488"/>
      <c r="U48" s="1496"/>
      <c r="V48" s="1487"/>
      <c r="W48" s="1487"/>
      <c r="X48" s="1487"/>
      <c r="Y48" s="1487"/>
      <c r="Z48" s="1487"/>
      <c r="AA48" s="1488"/>
      <c r="AB48" s="1496"/>
      <c r="AC48" s="1487"/>
      <c r="AD48" s="1487"/>
      <c r="AE48" s="1487"/>
      <c r="AF48" s="1487"/>
      <c r="AG48" s="1487"/>
      <c r="AH48" s="1487"/>
      <c r="AI48" s="1501"/>
      <c r="AK48" s="610"/>
      <c r="AL48" s="610"/>
      <c r="AM48" s="628"/>
    </row>
    <row r="49" spans="1:39" s="627" customFormat="1" ht="14.15" customHeight="1">
      <c r="A49" s="1481"/>
      <c r="B49" s="1486"/>
      <c r="C49" s="1487"/>
      <c r="D49" s="1487"/>
      <c r="E49" s="1487"/>
      <c r="F49" s="1487"/>
      <c r="G49" s="1487"/>
      <c r="H49" s="1487"/>
      <c r="I49" s="1487"/>
      <c r="J49" s="1487"/>
      <c r="K49" s="1488"/>
      <c r="L49" s="1491"/>
      <c r="M49" s="1492"/>
      <c r="N49" s="1496"/>
      <c r="O49" s="1487"/>
      <c r="P49" s="1487"/>
      <c r="Q49" s="1487"/>
      <c r="R49" s="1487"/>
      <c r="S49" s="1487"/>
      <c r="T49" s="1488"/>
      <c r="U49" s="1496"/>
      <c r="V49" s="1487"/>
      <c r="W49" s="1487"/>
      <c r="X49" s="1487"/>
      <c r="Y49" s="1487"/>
      <c r="Z49" s="1487"/>
      <c r="AA49" s="1488"/>
      <c r="AB49" s="1496"/>
      <c r="AC49" s="1487"/>
      <c r="AD49" s="1487"/>
      <c r="AE49" s="1487"/>
      <c r="AF49" s="1487"/>
      <c r="AG49" s="1487"/>
      <c r="AH49" s="1487"/>
      <c r="AI49" s="1501"/>
      <c r="AK49" s="610"/>
      <c r="AL49" s="610"/>
      <c r="AM49" s="628"/>
    </row>
    <row r="50" spans="1:39" s="627" customFormat="1" ht="14.15" customHeight="1">
      <c r="A50" s="1481"/>
      <c r="B50" s="1486"/>
      <c r="C50" s="1487"/>
      <c r="D50" s="1487"/>
      <c r="E50" s="1487"/>
      <c r="F50" s="1487"/>
      <c r="G50" s="1487"/>
      <c r="H50" s="1487"/>
      <c r="I50" s="1487"/>
      <c r="J50" s="1487"/>
      <c r="K50" s="1488"/>
      <c r="L50" s="1491"/>
      <c r="M50" s="1492"/>
      <c r="N50" s="1496"/>
      <c r="O50" s="1487"/>
      <c r="P50" s="1487"/>
      <c r="Q50" s="1487"/>
      <c r="R50" s="1487"/>
      <c r="S50" s="1487"/>
      <c r="T50" s="1488"/>
      <c r="U50" s="1496"/>
      <c r="V50" s="1487"/>
      <c r="W50" s="1487"/>
      <c r="X50" s="1487"/>
      <c r="Y50" s="1487"/>
      <c r="Z50" s="1487"/>
      <c r="AA50" s="1488"/>
      <c r="AB50" s="1496"/>
      <c r="AC50" s="1487"/>
      <c r="AD50" s="1487"/>
      <c r="AE50" s="1487"/>
      <c r="AF50" s="1487"/>
      <c r="AG50" s="1487"/>
      <c r="AH50" s="1487"/>
      <c r="AI50" s="1501"/>
      <c r="AK50" s="610"/>
      <c r="AL50" s="610"/>
      <c r="AM50" s="628"/>
    </row>
    <row r="51" spans="1:39" s="627" customFormat="1" ht="14.15" customHeight="1" thickBot="1">
      <c r="A51" s="1482"/>
      <c r="B51" s="1503" t="s">
        <v>512</v>
      </c>
      <c r="C51" s="1504"/>
      <c r="D51" s="1504"/>
      <c r="E51" s="633" t="s">
        <v>283</v>
      </c>
      <c r="F51" s="1505"/>
      <c r="G51" s="1505"/>
      <c r="H51" s="1505"/>
      <c r="I51" s="1505"/>
      <c r="J51" s="1505"/>
      <c r="K51" s="634" t="s">
        <v>303</v>
      </c>
      <c r="L51" s="1493"/>
      <c r="M51" s="1494"/>
      <c r="N51" s="1497"/>
      <c r="O51" s="1498"/>
      <c r="P51" s="1498"/>
      <c r="Q51" s="1498"/>
      <c r="R51" s="1498"/>
      <c r="S51" s="1498"/>
      <c r="T51" s="1499"/>
      <c r="U51" s="1497"/>
      <c r="V51" s="1498"/>
      <c r="W51" s="1498"/>
      <c r="X51" s="1498"/>
      <c r="Y51" s="1498"/>
      <c r="Z51" s="1498"/>
      <c r="AA51" s="1499"/>
      <c r="AB51" s="1497"/>
      <c r="AC51" s="1498"/>
      <c r="AD51" s="1498"/>
      <c r="AE51" s="1498"/>
      <c r="AF51" s="1498"/>
      <c r="AG51" s="1498"/>
      <c r="AH51" s="1498"/>
      <c r="AI51" s="1502"/>
      <c r="AK51" s="610"/>
      <c r="AL51" s="610"/>
      <c r="AM51" s="628"/>
    </row>
    <row r="52" spans="1:39" s="635" customFormat="1" ht="8.25" customHeight="1">
      <c r="A52" s="577"/>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610"/>
      <c r="AL52" s="610"/>
    </row>
    <row r="53" spans="1:39" s="635" customFormat="1" ht="16.899999999999999" customHeight="1">
      <c r="A53" s="1741" t="s">
        <v>517</v>
      </c>
      <c r="B53" s="1741"/>
      <c r="C53" s="1741"/>
      <c r="D53" s="1741"/>
      <c r="E53" s="1741"/>
      <c r="F53" s="1741"/>
      <c r="G53" s="1741"/>
      <c r="H53" s="1741"/>
      <c r="I53" s="1741"/>
      <c r="J53" s="636"/>
      <c r="K53" s="1742" t="s">
        <v>518</v>
      </c>
      <c r="L53" s="1742"/>
      <c r="M53" s="91"/>
      <c r="N53" s="637"/>
      <c r="O53" s="1742" t="s">
        <v>183</v>
      </c>
      <c r="P53" s="1742"/>
      <c r="Q53" s="1743" t="s">
        <v>519</v>
      </c>
      <c r="R53" s="1666"/>
      <c r="S53" s="1666"/>
      <c r="T53" s="1666"/>
      <c r="U53" s="1666"/>
      <c r="V53" s="1666"/>
      <c r="W53" s="1666"/>
      <c r="X53" s="1666"/>
      <c r="Y53" s="1666"/>
      <c r="Z53" s="1666"/>
      <c r="AA53" s="1666"/>
      <c r="AB53" s="1666"/>
      <c r="AC53" s="1666"/>
      <c r="AD53" s="1666"/>
      <c r="AE53" s="1666"/>
      <c r="AF53" s="1666"/>
      <c r="AG53" s="1666"/>
      <c r="AH53" s="1666"/>
      <c r="AI53" s="1666"/>
      <c r="AJ53" s="577"/>
      <c r="AK53" s="610" t="b">
        <v>0</v>
      </c>
      <c r="AL53" s="610" t="b">
        <v>0</v>
      </c>
    </row>
    <row r="54" spans="1:39" s="635" customFormat="1" ht="22.5" customHeight="1">
      <c r="A54" s="577"/>
      <c r="B54" s="577"/>
      <c r="C54" s="577"/>
      <c r="D54" s="577"/>
      <c r="E54" s="577"/>
      <c r="F54" s="577"/>
      <c r="G54" s="577"/>
      <c r="H54" s="577"/>
      <c r="I54" s="577"/>
      <c r="J54" s="577"/>
      <c r="K54" s="577"/>
      <c r="L54" s="577"/>
      <c r="M54" s="577"/>
      <c r="N54" s="577"/>
      <c r="O54" s="577"/>
      <c r="P54" s="577"/>
      <c r="Q54" s="1666"/>
      <c r="R54" s="1666"/>
      <c r="S54" s="1666"/>
      <c r="T54" s="1666"/>
      <c r="U54" s="1666"/>
      <c r="V54" s="1666"/>
      <c r="W54" s="1666"/>
      <c r="X54" s="1666"/>
      <c r="Y54" s="1666"/>
      <c r="Z54" s="1666"/>
      <c r="AA54" s="1666"/>
      <c r="AB54" s="1666"/>
      <c r="AC54" s="1666"/>
      <c r="AD54" s="1666"/>
      <c r="AE54" s="1666"/>
      <c r="AF54" s="1666"/>
      <c r="AG54" s="1666"/>
      <c r="AH54" s="1666"/>
      <c r="AI54" s="1666"/>
      <c r="AJ54" s="577"/>
      <c r="AK54" s="610"/>
      <c r="AL54" s="610"/>
    </row>
    <row r="55" spans="1:39" s="607" customFormat="1" ht="16.899999999999999" customHeight="1">
      <c r="AI55" s="664" t="str">
        <f>AI1</f>
        <v>令和７年度パパ</v>
      </c>
      <c r="AK55" s="610"/>
      <c r="AL55" s="610"/>
      <c r="AM55" s="635"/>
    </row>
    <row r="56" spans="1:39" s="635" customFormat="1" ht="15" customHeight="1">
      <c r="A56" s="1650" t="s">
        <v>520</v>
      </c>
      <c r="B56" s="1650"/>
      <c r="C56" s="1650"/>
      <c r="D56" s="1650"/>
      <c r="E56" s="1650"/>
      <c r="F56" s="1650"/>
      <c r="G56" s="1650"/>
      <c r="H56" s="1650"/>
      <c r="I56" s="1650"/>
      <c r="J56" s="1650"/>
      <c r="K56" s="1650"/>
      <c r="L56" s="1650"/>
      <c r="M56" s="1650"/>
      <c r="N56" s="1650"/>
      <c r="O56" s="1650"/>
      <c r="P56" s="577"/>
      <c r="Q56" s="577"/>
      <c r="R56" s="577"/>
      <c r="S56" s="577"/>
      <c r="T56" s="577"/>
      <c r="U56" s="577"/>
      <c r="V56" s="577"/>
      <c r="W56" s="577"/>
      <c r="X56" s="577"/>
      <c r="Y56" s="577"/>
      <c r="Z56" s="577"/>
      <c r="AA56" s="577"/>
      <c r="AB56" s="577"/>
      <c r="AC56" s="577"/>
      <c r="AD56" s="577"/>
      <c r="AE56" s="577"/>
      <c r="AF56" s="577"/>
      <c r="AG56" s="577"/>
      <c r="AH56" s="577"/>
      <c r="AI56" s="577"/>
      <c r="AJ56" s="577"/>
      <c r="AK56" s="610"/>
      <c r="AL56" s="610"/>
    </row>
    <row r="57" spans="1:39" s="635" customFormat="1" ht="16.899999999999999" customHeight="1" thickBot="1">
      <c r="A57" s="626">
        <v>3</v>
      </c>
      <c r="B57" s="1533" t="s">
        <v>585</v>
      </c>
      <c r="C57" s="1533"/>
      <c r="D57" s="1533"/>
      <c r="E57" s="1533"/>
      <c r="F57" s="1533"/>
      <c r="G57" s="1533"/>
      <c r="H57" s="1533"/>
      <c r="I57" s="1533"/>
      <c r="J57" s="1533"/>
      <c r="K57" s="1533"/>
      <c r="L57" s="1533"/>
      <c r="M57" s="1533"/>
      <c r="N57" s="1533"/>
      <c r="O57" s="1533"/>
      <c r="P57" s="1533"/>
      <c r="Q57" s="1533"/>
      <c r="R57" s="1533"/>
      <c r="S57" s="1533"/>
      <c r="T57" s="1533"/>
      <c r="U57" s="1533"/>
      <c r="V57" s="1533"/>
      <c r="W57" s="1533"/>
      <c r="X57" s="1533"/>
      <c r="Y57" s="1533"/>
      <c r="Z57" s="1533"/>
      <c r="AA57" s="1533"/>
      <c r="AB57" s="1533"/>
      <c r="AC57" s="1533"/>
      <c r="AD57" s="1533"/>
      <c r="AE57" s="1533"/>
      <c r="AF57" s="1533"/>
      <c r="AG57" s="1533"/>
      <c r="AH57" s="1533"/>
      <c r="AI57" s="1533"/>
      <c r="AJ57" s="577"/>
      <c r="AK57" s="610"/>
      <c r="AL57" s="610"/>
    </row>
    <row r="58" spans="1:39" s="635" customFormat="1" ht="13.9" customHeight="1">
      <c r="A58" s="1733" t="s">
        <v>521</v>
      </c>
      <c r="B58" s="1620"/>
      <c r="C58" s="1620"/>
      <c r="D58" s="1688" t="s">
        <v>522</v>
      </c>
      <c r="E58" s="1688"/>
      <c r="F58" s="1688"/>
      <c r="G58" s="1688"/>
      <c r="H58" s="1688"/>
      <c r="I58" s="1688"/>
      <c r="J58" s="1736" t="s">
        <v>523</v>
      </c>
      <c r="K58" s="1736"/>
      <c r="L58" s="1736"/>
      <c r="M58" s="1736"/>
      <c r="N58" s="1736"/>
      <c r="O58" s="1736"/>
      <c r="P58" s="1736"/>
      <c r="Q58" s="1736"/>
      <c r="R58" s="1736"/>
      <c r="S58" s="1736"/>
      <c r="T58" s="1736"/>
      <c r="U58" s="1736"/>
      <c r="V58" s="1736"/>
      <c r="W58" s="1736" t="s">
        <v>524</v>
      </c>
      <c r="X58" s="1736"/>
      <c r="Y58" s="1736"/>
      <c r="Z58" s="1736"/>
      <c r="AA58" s="1736"/>
      <c r="AB58" s="1736"/>
      <c r="AC58" s="1736"/>
      <c r="AD58" s="1736"/>
      <c r="AE58" s="1736"/>
      <c r="AF58" s="1736"/>
      <c r="AG58" s="1736"/>
      <c r="AH58" s="1736"/>
      <c r="AI58" s="1738"/>
      <c r="AJ58" s="577"/>
      <c r="AK58" s="610"/>
      <c r="AL58" s="610"/>
    </row>
    <row r="59" spans="1:39" s="635" customFormat="1" ht="13.9" customHeight="1">
      <c r="A59" s="1734"/>
      <c r="B59" s="1735"/>
      <c r="C59" s="1735"/>
      <c r="D59" s="1706"/>
      <c r="E59" s="1706"/>
      <c r="F59" s="1706"/>
      <c r="G59" s="1706"/>
      <c r="H59" s="1706"/>
      <c r="I59" s="1706"/>
      <c r="J59" s="1737"/>
      <c r="K59" s="1737"/>
      <c r="L59" s="1737"/>
      <c r="M59" s="1737"/>
      <c r="N59" s="1737"/>
      <c r="O59" s="1737"/>
      <c r="P59" s="1737"/>
      <c r="Q59" s="1737"/>
      <c r="R59" s="1737"/>
      <c r="S59" s="1737"/>
      <c r="T59" s="1737"/>
      <c r="U59" s="1737"/>
      <c r="V59" s="1737"/>
      <c r="W59" s="1737"/>
      <c r="X59" s="1737"/>
      <c r="Y59" s="1737"/>
      <c r="Z59" s="1737"/>
      <c r="AA59" s="1737"/>
      <c r="AB59" s="1737"/>
      <c r="AC59" s="1737"/>
      <c r="AD59" s="1737"/>
      <c r="AE59" s="1737"/>
      <c r="AF59" s="1737"/>
      <c r="AG59" s="1737"/>
      <c r="AH59" s="1737"/>
      <c r="AI59" s="1739"/>
      <c r="AJ59" s="577"/>
      <c r="AK59" s="610"/>
      <c r="AL59" s="610"/>
    </row>
    <row r="60" spans="1:39" s="635" customFormat="1" ht="15" customHeight="1">
      <c r="A60" s="1717" t="s">
        <v>525</v>
      </c>
      <c r="B60" s="1706"/>
      <c r="C60" s="1706"/>
      <c r="D60" s="1718"/>
      <c r="E60" s="1718"/>
      <c r="F60" s="1706" t="s">
        <v>526</v>
      </c>
      <c r="G60" s="1706"/>
      <c r="H60" s="1706"/>
      <c r="I60" s="1706"/>
      <c r="J60" s="1719"/>
      <c r="K60" s="1719"/>
      <c r="L60" s="1719"/>
      <c r="M60" s="1719"/>
      <c r="N60" s="1719"/>
      <c r="O60" s="1719"/>
      <c r="P60" s="1719"/>
      <c r="Q60" s="1719"/>
      <c r="R60" s="1719"/>
      <c r="S60" s="1719"/>
      <c r="T60" s="1719"/>
      <c r="U60" s="1719"/>
      <c r="V60" s="1719"/>
      <c r="W60" s="638"/>
      <c r="X60" s="1721" t="s">
        <v>527</v>
      </c>
      <c r="Y60" s="1721"/>
      <c r="Z60" s="1721"/>
      <c r="AA60" s="1721"/>
      <c r="AB60" s="1721"/>
      <c r="AC60" s="1721"/>
      <c r="AD60" s="1721"/>
      <c r="AE60" s="1721"/>
      <c r="AF60" s="1721"/>
      <c r="AG60" s="1721"/>
      <c r="AH60" s="1721"/>
      <c r="AI60" s="1722"/>
      <c r="AJ60" s="577"/>
      <c r="AK60" s="610" t="b">
        <v>0</v>
      </c>
      <c r="AL60" s="610" t="b">
        <v>0</v>
      </c>
    </row>
    <row r="61" spans="1:39" s="635" customFormat="1" ht="15" customHeight="1">
      <c r="A61" s="1717"/>
      <c r="B61" s="1706"/>
      <c r="C61" s="1706"/>
      <c r="D61" s="1718"/>
      <c r="E61" s="1718"/>
      <c r="F61" s="1706" t="s">
        <v>528</v>
      </c>
      <c r="G61" s="1706"/>
      <c r="H61" s="1706"/>
      <c r="I61" s="1706"/>
      <c r="J61" s="1719"/>
      <c r="K61" s="1719"/>
      <c r="L61" s="1719"/>
      <c r="M61" s="1719"/>
      <c r="N61" s="1719"/>
      <c r="O61" s="1719"/>
      <c r="P61" s="1719"/>
      <c r="Q61" s="1719"/>
      <c r="R61" s="1719"/>
      <c r="S61" s="1719"/>
      <c r="T61" s="1719"/>
      <c r="U61" s="1719"/>
      <c r="V61" s="1719"/>
      <c r="W61" s="638"/>
      <c r="X61" s="1721" t="s">
        <v>529</v>
      </c>
      <c r="Y61" s="1721"/>
      <c r="Z61" s="1721"/>
      <c r="AA61" s="1721"/>
      <c r="AB61" s="1721"/>
      <c r="AC61" s="1721"/>
      <c r="AD61" s="1721"/>
      <c r="AE61" s="1721"/>
      <c r="AF61" s="1721"/>
      <c r="AG61" s="1721"/>
      <c r="AH61" s="1721"/>
      <c r="AI61" s="1722"/>
      <c r="AJ61" s="577"/>
      <c r="AK61" s="610" t="b">
        <v>0</v>
      </c>
      <c r="AL61" s="610" t="b">
        <v>0</v>
      </c>
    </row>
    <row r="62" spans="1:39" s="635" customFormat="1" ht="15" customHeight="1">
      <c r="A62" s="1717"/>
      <c r="B62" s="1706"/>
      <c r="C62" s="1706"/>
      <c r="D62" s="1723"/>
      <c r="E62" s="1724"/>
      <c r="F62" s="1723" t="s">
        <v>530</v>
      </c>
      <c r="G62" s="1725"/>
      <c r="H62" s="1725"/>
      <c r="I62" s="1724"/>
      <c r="J62" s="1719"/>
      <c r="K62" s="1719"/>
      <c r="L62" s="1719"/>
      <c r="M62" s="1719"/>
      <c r="N62" s="1719"/>
      <c r="O62" s="1719"/>
      <c r="P62" s="1719"/>
      <c r="Q62" s="1719"/>
      <c r="R62" s="1719"/>
      <c r="S62" s="1719"/>
      <c r="T62" s="1719"/>
      <c r="U62" s="1719"/>
      <c r="V62" s="1719"/>
      <c r="W62" s="1706"/>
      <c r="X62" s="1707" t="s">
        <v>531</v>
      </c>
      <c r="Y62" s="1707"/>
      <c r="Z62" s="1707"/>
      <c r="AA62" s="1707"/>
      <c r="AB62" s="1707"/>
      <c r="AC62" s="1707"/>
      <c r="AD62" s="1707"/>
      <c r="AE62" s="1707"/>
      <c r="AF62" s="1707"/>
      <c r="AG62" s="1707"/>
      <c r="AH62" s="1707"/>
      <c r="AI62" s="1708"/>
      <c r="AJ62" s="577"/>
      <c r="AK62" s="610" t="b">
        <v>0</v>
      </c>
      <c r="AL62" s="610" t="b">
        <v>0</v>
      </c>
    </row>
    <row r="63" spans="1:39" s="635" customFormat="1" ht="22.5" customHeight="1">
      <c r="A63" s="1717"/>
      <c r="B63" s="1706"/>
      <c r="C63" s="1706"/>
      <c r="D63" s="1740"/>
      <c r="E63" s="1740"/>
      <c r="F63" s="1726" t="s">
        <v>532</v>
      </c>
      <c r="G63" s="1540"/>
      <c r="H63" s="1540"/>
      <c r="I63" s="1727"/>
      <c r="J63" s="1719"/>
      <c r="K63" s="1719"/>
      <c r="L63" s="1719"/>
      <c r="M63" s="1719"/>
      <c r="N63" s="1719"/>
      <c r="O63" s="1719"/>
      <c r="P63" s="1719"/>
      <c r="Q63" s="1719"/>
      <c r="R63" s="1719"/>
      <c r="S63" s="1719"/>
      <c r="T63" s="1719"/>
      <c r="U63" s="1719"/>
      <c r="V63" s="1719"/>
      <c r="W63" s="1706"/>
      <c r="X63" s="1728" t="s">
        <v>533</v>
      </c>
      <c r="Y63" s="1729"/>
      <c r="Z63" s="1729"/>
      <c r="AA63" s="1729"/>
      <c r="AB63" s="1729"/>
      <c r="AC63" s="1729"/>
      <c r="AD63" s="1730"/>
      <c r="AE63" s="1731"/>
      <c r="AF63" s="1731"/>
      <c r="AG63" s="639" t="s">
        <v>534</v>
      </c>
      <c r="AH63" s="1731"/>
      <c r="AI63" s="1732"/>
      <c r="AJ63" s="577"/>
      <c r="AK63" s="610" t="b">
        <v>0</v>
      </c>
      <c r="AL63" s="610"/>
    </row>
    <row r="64" spans="1:39" s="635" customFormat="1" ht="15" customHeight="1">
      <c r="A64" s="1717" t="s">
        <v>535</v>
      </c>
      <c r="B64" s="1706"/>
      <c r="C64" s="1706"/>
      <c r="D64" s="1718"/>
      <c r="E64" s="1718"/>
      <c r="F64" s="1706" t="s">
        <v>526</v>
      </c>
      <c r="G64" s="1706"/>
      <c r="H64" s="1706"/>
      <c r="I64" s="1706"/>
      <c r="J64" s="1719"/>
      <c r="K64" s="1719"/>
      <c r="L64" s="1719"/>
      <c r="M64" s="1719"/>
      <c r="N64" s="1719"/>
      <c r="O64" s="1719"/>
      <c r="P64" s="1719"/>
      <c r="Q64" s="1719"/>
      <c r="R64" s="1719"/>
      <c r="S64" s="1719"/>
      <c r="T64" s="1719"/>
      <c r="U64" s="1719"/>
      <c r="V64" s="1719"/>
      <c r="W64" s="638"/>
      <c r="X64" s="1721" t="s">
        <v>527</v>
      </c>
      <c r="Y64" s="1721"/>
      <c r="Z64" s="1721"/>
      <c r="AA64" s="1721"/>
      <c r="AB64" s="1721"/>
      <c r="AC64" s="1721"/>
      <c r="AD64" s="1721"/>
      <c r="AE64" s="1721"/>
      <c r="AF64" s="1721"/>
      <c r="AG64" s="1721"/>
      <c r="AH64" s="1721"/>
      <c r="AI64" s="1722"/>
      <c r="AJ64" s="577"/>
      <c r="AK64" s="610" t="b">
        <v>0</v>
      </c>
      <c r="AL64" s="610" t="b">
        <v>0</v>
      </c>
    </row>
    <row r="65" spans="1:38" s="635" customFormat="1" ht="15" customHeight="1">
      <c r="A65" s="1717"/>
      <c r="B65" s="1706"/>
      <c r="C65" s="1706"/>
      <c r="D65" s="1718"/>
      <c r="E65" s="1718"/>
      <c r="F65" s="1706" t="s">
        <v>528</v>
      </c>
      <c r="G65" s="1706"/>
      <c r="H65" s="1706"/>
      <c r="I65" s="1706"/>
      <c r="J65" s="1719"/>
      <c r="K65" s="1719"/>
      <c r="L65" s="1719"/>
      <c r="M65" s="1719"/>
      <c r="N65" s="1719"/>
      <c r="O65" s="1719"/>
      <c r="P65" s="1719"/>
      <c r="Q65" s="1719"/>
      <c r="R65" s="1719"/>
      <c r="S65" s="1719"/>
      <c r="T65" s="1719"/>
      <c r="U65" s="1719"/>
      <c r="V65" s="1719"/>
      <c r="W65" s="638"/>
      <c r="X65" s="1721" t="s">
        <v>529</v>
      </c>
      <c r="Y65" s="1721"/>
      <c r="Z65" s="1721"/>
      <c r="AA65" s="1721"/>
      <c r="AB65" s="1721"/>
      <c r="AC65" s="1721"/>
      <c r="AD65" s="1721"/>
      <c r="AE65" s="1721"/>
      <c r="AF65" s="1721"/>
      <c r="AG65" s="1721"/>
      <c r="AH65" s="1721"/>
      <c r="AI65" s="1722"/>
      <c r="AJ65" s="577"/>
      <c r="AK65" s="610" t="b">
        <v>0</v>
      </c>
      <c r="AL65" s="610" t="b">
        <v>0</v>
      </c>
    </row>
    <row r="66" spans="1:38" s="635" customFormat="1" ht="15" customHeight="1">
      <c r="A66" s="1717"/>
      <c r="B66" s="1706"/>
      <c r="C66" s="1706"/>
      <c r="D66" s="1723"/>
      <c r="E66" s="1724"/>
      <c r="F66" s="1723" t="s">
        <v>530</v>
      </c>
      <c r="G66" s="1725"/>
      <c r="H66" s="1725"/>
      <c r="I66" s="1724"/>
      <c r="J66" s="1719"/>
      <c r="K66" s="1719"/>
      <c r="L66" s="1719"/>
      <c r="M66" s="1719"/>
      <c r="N66" s="1719"/>
      <c r="O66" s="1719"/>
      <c r="P66" s="1719"/>
      <c r="Q66" s="1719"/>
      <c r="R66" s="1719"/>
      <c r="S66" s="1719"/>
      <c r="T66" s="1719"/>
      <c r="U66" s="1719"/>
      <c r="V66" s="1719"/>
      <c r="W66" s="1706"/>
      <c r="X66" s="1707" t="s">
        <v>531</v>
      </c>
      <c r="Y66" s="1707"/>
      <c r="Z66" s="1707"/>
      <c r="AA66" s="1707"/>
      <c r="AB66" s="1707"/>
      <c r="AC66" s="1707"/>
      <c r="AD66" s="1707"/>
      <c r="AE66" s="1707"/>
      <c r="AF66" s="1707"/>
      <c r="AG66" s="1707"/>
      <c r="AH66" s="1707"/>
      <c r="AI66" s="1708"/>
      <c r="AJ66" s="577"/>
      <c r="AK66" s="610" t="b">
        <v>0</v>
      </c>
      <c r="AL66" s="610" t="b">
        <v>0</v>
      </c>
    </row>
    <row r="67" spans="1:38" s="635" customFormat="1" ht="22.5" customHeight="1">
      <c r="A67" s="1717"/>
      <c r="B67" s="1706"/>
      <c r="C67" s="1706"/>
      <c r="D67" s="1706"/>
      <c r="E67" s="1706"/>
      <c r="F67" s="1726" t="s">
        <v>532</v>
      </c>
      <c r="G67" s="1540"/>
      <c r="H67" s="1540"/>
      <c r="I67" s="1727"/>
      <c r="J67" s="1719"/>
      <c r="K67" s="1719"/>
      <c r="L67" s="1719"/>
      <c r="M67" s="1719"/>
      <c r="N67" s="1719"/>
      <c r="O67" s="1719"/>
      <c r="P67" s="1719"/>
      <c r="Q67" s="1719"/>
      <c r="R67" s="1719"/>
      <c r="S67" s="1719"/>
      <c r="T67" s="1719"/>
      <c r="U67" s="1719"/>
      <c r="V67" s="1719"/>
      <c r="W67" s="1706"/>
      <c r="X67" s="1728" t="s">
        <v>533</v>
      </c>
      <c r="Y67" s="1729"/>
      <c r="Z67" s="1729"/>
      <c r="AA67" s="1729"/>
      <c r="AB67" s="1729"/>
      <c r="AC67" s="1729"/>
      <c r="AD67" s="1730"/>
      <c r="AE67" s="1731"/>
      <c r="AF67" s="1731"/>
      <c r="AG67" s="639" t="s">
        <v>534</v>
      </c>
      <c r="AH67" s="1731"/>
      <c r="AI67" s="1732"/>
      <c r="AJ67" s="577"/>
      <c r="AK67" s="610" t="b">
        <v>0</v>
      </c>
      <c r="AL67" s="610"/>
    </row>
    <row r="68" spans="1:38" s="635" customFormat="1" ht="15" customHeight="1">
      <c r="A68" s="1717" t="s">
        <v>536</v>
      </c>
      <c r="B68" s="1706"/>
      <c r="C68" s="1706"/>
      <c r="D68" s="1718"/>
      <c r="E68" s="1718"/>
      <c r="F68" s="1706" t="s">
        <v>526</v>
      </c>
      <c r="G68" s="1706"/>
      <c r="H68" s="1706"/>
      <c r="I68" s="1706"/>
      <c r="J68" s="1719"/>
      <c r="K68" s="1719"/>
      <c r="L68" s="1719"/>
      <c r="M68" s="1719"/>
      <c r="N68" s="1719"/>
      <c r="O68" s="1719"/>
      <c r="P68" s="1719"/>
      <c r="Q68" s="1719"/>
      <c r="R68" s="1719"/>
      <c r="S68" s="1719"/>
      <c r="T68" s="1719"/>
      <c r="U68" s="1719"/>
      <c r="V68" s="1719"/>
      <c r="W68" s="638"/>
      <c r="X68" s="1721" t="s">
        <v>527</v>
      </c>
      <c r="Y68" s="1721"/>
      <c r="Z68" s="1721"/>
      <c r="AA68" s="1721"/>
      <c r="AB68" s="1721"/>
      <c r="AC68" s="1721"/>
      <c r="AD68" s="1721"/>
      <c r="AE68" s="1721"/>
      <c r="AF68" s="1721"/>
      <c r="AG68" s="1721"/>
      <c r="AH68" s="1721"/>
      <c r="AI68" s="1722"/>
      <c r="AJ68" s="577"/>
      <c r="AK68" s="610" t="b">
        <v>0</v>
      </c>
      <c r="AL68" s="610" t="b">
        <v>0</v>
      </c>
    </row>
    <row r="69" spans="1:38" s="635" customFormat="1" ht="15" customHeight="1">
      <c r="A69" s="1717"/>
      <c r="B69" s="1706"/>
      <c r="C69" s="1706"/>
      <c r="D69" s="1718"/>
      <c r="E69" s="1718"/>
      <c r="F69" s="1706" t="s">
        <v>528</v>
      </c>
      <c r="G69" s="1706"/>
      <c r="H69" s="1706"/>
      <c r="I69" s="1706"/>
      <c r="J69" s="1719"/>
      <c r="K69" s="1719"/>
      <c r="L69" s="1719"/>
      <c r="M69" s="1719"/>
      <c r="N69" s="1719"/>
      <c r="O69" s="1719"/>
      <c r="P69" s="1719"/>
      <c r="Q69" s="1719"/>
      <c r="R69" s="1719"/>
      <c r="S69" s="1719"/>
      <c r="T69" s="1719"/>
      <c r="U69" s="1719"/>
      <c r="V69" s="1719"/>
      <c r="W69" s="638"/>
      <c r="X69" s="1721" t="s">
        <v>529</v>
      </c>
      <c r="Y69" s="1721"/>
      <c r="Z69" s="1721"/>
      <c r="AA69" s="1721"/>
      <c r="AB69" s="1721"/>
      <c r="AC69" s="1721"/>
      <c r="AD69" s="1721"/>
      <c r="AE69" s="1721"/>
      <c r="AF69" s="1721"/>
      <c r="AG69" s="1721"/>
      <c r="AH69" s="1721"/>
      <c r="AI69" s="1722"/>
      <c r="AJ69" s="577"/>
      <c r="AK69" s="610" t="b">
        <v>0</v>
      </c>
      <c r="AL69" s="610" t="b">
        <v>0</v>
      </c>
    </row>
    <row r="70" spans="1:38" s="635" customFormat="1" ht="15" customHeight="1">
      <c r="A70" s="1717"/>
      <c r="B70" s="1706"/>
      <c r="C70" s="1706"/>
      <c r="D70" s="1723"/>
      <c r="E70" s="1724"/>
      <c r="F70" s="1723" t="s">
        <v>530</v>
      </c>
      <c r="G70" s="1725"/>
      <c r="H70" s="1725"/>
      <c r="I70" s="1724"/>
      <c r="J70" s="1719"/>
      <c r="K70" s="1719"/>
      <c r="L70" s="1719"/>
      <c r="M70" s="1719"/>
      <c r="N70" s="1719"/>
      <c r="O70" s="1719"/>
      <c r="P70" s="1719"/>
      <c r="Q70" s="1719"/>
      <c r="R70" s="1719"/>
      <c r="S70" s="1719"/>
      <c r="T70" s="1719"/>
      <c r="U70" s="1719"/>
      <c r="V70" s="1719"/>
      <c r="W70" s="1706"/>
      <c r="X70" s="1707" t="s">
        <v>531</v>
      </c>
      <c r="Y70" s="1707"/>
      <c r="Z70" s="1707"/>
      <c r="AA70" s="1707"/>
      <c r="AB70" s="1707"/>
      <c r="AC70" s="1707"/>
      <c r="AD70" s="1707"/>
      <c r="AE70" s="1707"/>
      <c r="AF70" s="1707"/>
      <c r="AG70" s="1707"/>
      <c r="AH70" s="1707"/>
      <c r="AI70" s="1708"/>
      <c r="AJ70" s="577"/>
      <c r="AK70" s="610" t="b">
        <v>0</v>
      </c>
      <c r="AL70" s="610" t="b">
        <v>0</v>
      </c>
    </row>
    <row r="71" spans="1:38" s="635" customFormat="1" ht="22.5" customHeight="1">
      <c r="A71" s="1717"/>
      <c r="B71" s="1706"/>
      <c r="C71" s="1706"/>
      <c r="D71" s="1706"/>
      <c r="E71" s="1706"/>
      <c r="F71" s="1726" t="s">
        <v>532</v>
      </c>
      <c r="G71" s="1540"/>
      <c r="H71" s="1540"/>
      <c r="I71" s="1727"/>
      <c r="J71" s="1719"/>
      <c r="K71" s="1719"/>
      <c r="L71" s="1719"/>
      <c r="M71" s="1719"/>
      <c r="N71" s="1719"/>
      <c r="O71" s="1719"/>
      <c r="P71" s="1719"/>
      <c r="Q71" s="1719"/>
      <c r="R71" s="1719"/>
      <c r="S71" s="1719"/>
      <c r="T71" s="1719"/>
      <c r="U71" s="1719"/>
      <c r="V71" s="1719"/>
      <c r="W71" s="1706"/>
      <c r="X71" s="1728" t="s">
        <v>533</v>
      </c>
      <c r="Y71" s="1729"/>
      <c r="Z71" s="1729"/>
      <c r="AA71" s="1729"/>
      <c r="AB71" s="1729"/>
      <c r="AC71" s="1729"/>
      <c r="AD71" s="1730"/>
      <c r="AE71" s="1731"/>
      <c r="AF71" s="1731"/>
      <c r="AG71" s="639" t="s">
        <v>534</v>
      </c>
      <c r="AH71" s="1731"/>
      <c r="AI71" s="1732"/>
      <c r="AJ71" s="577"/>
      <c r="AK71" s="610" t="b">
        <v>0</v>
      </c>
      <c r="AL71" s="610"/>
    </row>
    <row r="72" spans="1:38" s="635" customFormat="1" ht="15" customHeight="1">
      <c r="A72" s="1717" t="s">
        <v>537</v>
      </c>
      <c r="B72" s="1706"/>
      <c r="C72" s="1706"/>
      <c r="D72" s="1718"/>
      <c r="E72" s="1718"/>
      <c r="F72" s="1706" t="s">
        <v>526</v>
      </c>
      <c r="G72" s="1706"/>
      <c r="H72" s="1706"/>
      <c r="I72" s="1706"/>
      <c r="J72" s="1719"/>
      <c r="K72" s="1719"/>
      <c r="L72" s="1719"/>
      <c r="M72" s="1719"/>
      <c r="N72" s="1719"/>
      <c r="O72" s="1719"/>
      <c r="P72" s="1719"/>
      <c r="Q72" s="1719"/>
      <c r="R72" s="1719"/>
      <c r="S72" s="1719"/>
      <c r="T72" s="1719"/>
      <c r="U72" s="1719"/>
      <c r="V72" s="1719"/>
      <c r="W72" s="638"/>
      <c r="X72" s="1721" t="s">
        <v>527</v>
      </c>
      <c r="Y72" s="1721"/>
      <c r="Z72" s="1721"/>
      <c r="AA72" s="1721"/>
      <c r="AB72" s="1721"/>
      <c r="AC72" s="1721"/>
      <c r="AD72" s="1721"/>
      <c r="AE72" s="1721"/>
      <c r="AF72" s="1721"/>
      <c r="AG72" s="1721"/>
      <c r="AH72" s="1721"/>
      <c r="AI72" s="1722"/>
      <c r="AJ72" s="577"/>
      <c r="AK72" s="610" t="b">
        <v>0</v>
      </c>
      <c r="AL72" s="610" t="b">
        <v>0</v>
      </c>
    </row>
    <row r="73" spans="1:38" s="635" customFormat="1" ht="15" customHeight="1">
      <c r="A73" s="1717"/>
      <c r="B73" s="1706"/>
      <c r="C73" s="1706"/>
      <c r="D73" s="1718"/>
      <c r="E73" s="1718"/>
      <c r="F73" s="1706" t="s">
        <v>528</v>
      </c>
      <c r="G73" s="1706"/>
      <c r="H73" s="1706"/>
      <c r="I73" s="1706"/>
      <c r="J73" s="1719"/>
      <c r="K73" s="1719"/>
      <c r="L73" s="1719"/>
      <c r="M73" s="1719"/>
      <c r="N73" s="1719"/>
      <c r="O73" s="1719"/>
      <c r="P73" s="1719"/>
      <c r="Q73" s="1719"/>
      <c r="R73" s="1719"/>
      <c r="S73" s="1719"/>
      <c r="T73" s="1719"/>
      <c r="U73" s="1719"/>
      <c r="V73" s="1719"/>
      <c r="W73" s="638"/>
      <c r="X73" s="1721" t="s">
        <v>529</v>
      </c>
      <c r="Y73" s="1721"/>
      <c r="Z73" s="1721"/>
      <c r="AA73" s="1721"/>
      <c r="AB73" s="1721"/>
      <c r="AC73" s="1721"/>
      <c r="AD73" s="1721"/>
      <c r="AE73" s="1721"/>
      <c r="AF73" s="1721"/>
      <c r="AG73" s="1721"/>
      <c r="AH73" s="1721"/>
      <c r="AI73" s="1722"/>
      <c r="AJ73" s="577"/>
      <c r="AK73" s="610" t="b">
        <v>0</v>
      </c>
      <c r="AL73" s="610" t="b">
        <v>0</v>
      </c>
    </row>
    <row r="74" spans="1:38" s="635" customFormat="1" ht="15" customHeight="1">
      <c r="A74" s="1717"/>
      <c r="B74" s="1706"/>
      <c r="C74" s="1706"/>
      <c r="D74" s="1723"/>
      <c r="E74" s="1724"/>
      <c r="F74" s="1723" t="s">
        <v>530</v>
      </c>
      <c r="G74" s="1725"/>
      <c r="H74" s="1725"/>
      <c r="I74" s="1724"/>
      <c r="J74" s="1719"/>
      <c r="K74" s="1719"/>
      <c r="L74" s="1719"/>
      <c r="M74" s="1719"/>
      <c r="N74" s="1719"/>
      <c r="O74" s="1719"/>
      <c r="P74" s="1719"/>
      <c r="Q74" s="1719"/>
      <c r="R74" s="1719"/>
      <c r="S74" s="1719"/>
      <c r="T74" s="1719"/>
      <c r="U74" s="1719"/>
      <c r="V74" s="1719"/>
      <c r="W74" s="1706"/>
      <c r="X74" s="1707" t="s">
        <v>531</v>
      </c>
      <c r="Y74" s="1707"/>
      <c r="Z74" s="1707"/>
      <c r="AA74" s="1707"/>
      <c r="AB74" s="1707"/>
      <c r="AC74" s="1707"/>
      <c r="AD74" s="1707"/>
      <c r="AE74" s="1707"/>
      <c r="AF74" s="1707"/>
      <c r="AG74" s="1707"/>
      <c r="AH74" s="1707"/>
      <c r="AI74" s="1708"/>
      <c r="AJ74" s="577"/>
      <c r="AK74" s="610" t="b">
        <v>0</v>
      </c>
      <c r="AL74" s="610" t="b">
        <v>0</v>
      </c>
    </row>
    <row r="75" spans="1:38" s="635" customFormat="1" ht="22.5" customHeight="1">
      <c r="A75" s="1717"/>
      <c r="B75" s="1706"/>
      <c r="C75" s="1706"/>
      <c r="D75" s="1706"/>
      <c r="E75" s="1706"/>
      <c r="F75" s="1726" t="s">
        <v>532</v>
      </c>
      <c r="G75" s="1540"/>
      <c r="H75" s="1540"/>
      <c r="I75" s="1727"/>
      <c r="J75" s="1719"/>
      <c r="K75" s="1719"/>
      <c r="L75" s="1719"/>
      <c r="M75" s="1719"/>
      <c r="N75" s="1719"/>
      <c r="O75" s="1719"/>
      <c r="P75" s="1719"/>
      <c r="Q75" s="1719"/>
      <c r="R75" s="1719"/>
      <c r="S75" s="1719"/>
      <c r="T75" s="1719"/>
      <c r="U75" s="1719"/>
      <c r="V75" s="1719"/>
      <c r="W75" s="1706"/>
      <c r="X75" s="1728" t="s">
        <v>533</v>
      </c>
      <c r="Y75" s="1729"/>
      <c r="Z75" s="1729"/>
      <c r="AA75" s="1729"/>
      <c r="AB75" s="1729"/>
      <c r="AC75" s="1729"/>
      <c r="AD75" s="1730"/>
      <c r="AE75" s="1731"/>
      <c r="AF75" s="1731"/>
      <c r="AG75" s="639" t="s">
        <v>534</v>
      </c>
      <c r="AH75" s="1731"/>
      <c r="AI75" s="1732"/>
      <c r="AJ75" s="577"/>
      <c r="AK75" s="610" t="b">
        <v>0</v>
      </c>
      <c r="AL75" s="610"/>
    </row>
    <row r="76" spans="1:38" s="635" customFormat="1" ht="15" customHeight="1">
      <c r="A76" s="1717" t="s">
        <v>516</v>
      </c>
      <c r="B76" s="1706"/>
      <c r="C76" s="1706"/>
      <c r="D76" s="1718"/>
      <c r="E76" s="1718"/>
      <c r="F76" s="1706" t="s">
        <v>526</v>
      </c>
      <c r="G76" s="1706"/>
      <c r="H76" s="1706"/>
      <c r="I76" s="1706"/>
      <c r="J76" s="1719"/>
      <c r="K76" s="1719"/>
      <c r="L76" s="1719"/>
      <c r="M76" s="1719"/>
      <c r="N76" s="1719"/>
      <c r="O76" s="1719"/>
      <c r="P76" s="1719"/>
      <c r="Q76" s="1719"/>
      <c r="R76" s="1719"/>
      <c r="S76" s="1719"/>
      <c r="T76" s="1719"/>
      <c r="U76" s="1719"/>
      <c r="V76" s="1719"/>
      <c r="W76" s="638"/>
      <c r="X76" s="1721" t="s">
        <v>527</v>
      </c>
      <c r="Y76" s="1721"/>
      <c r="Z76" s="1721"/>
      <c r="AA76" s="1721"/>
      <c r="AB76" s="1721"/>
      <c r="AC76" s="1721"/>
      <c r="AD76" s="1721"/>
      <c r="AE76" s="1721"/>
      <c r="AF76" s="1721"/>
      <c r="AG76" s="1721"/>
      <c r="AH76" s="1721"/>
      <c r="AI76" s="1722"/>
      <c r="AJ76" s="577"/>
      <c r="AK76" s="610" t="b">
        <v>0</v>
      </c>
      <c r="AL76" s="610" t="b">
        <v>0</v>
      </c>
    </row>
    <row r="77" spans="1:38" s="635" customFormat="1" ht="15" customHeight="1">
      <c r="A77" s="1717"/>
      <c r="B77" s="1706"/>
      <c r="C77" s="1706"/>
      <c r="D77" s="1718"/>
      <c r="E77" s="1718"/>
      <c r="F77" s="1706" t="s">
        <v>528</v>
      </c>
      <c r="G77" s="1706"/>
      <c r="H77" s="1706"/>
      <c r="I77" s="1706"/>
      <c r="J77" s="1719"/>
      <c r="K77" s="1719"/>
      <c r="L77" s="1719"/>
      <c r="M77" s="1719"/>
      <c r="N77" s="1719"/>
      <c r="O77" s="1719"/>
      <c r="P77" s="1719"/>
      <c r="Q77" s="1719"/>
      <c r="R77" s="1719"/>
      <c r="S77" s="1719"/>
      <c r="T77" s="1719"/>
      <c r="U77" s="1719"/>
      <c r="V77" s="1719"/>
      <c r="W77" s="638"/>
      <c r="X77" s="1721" t="s">
        <v>529</v>
      </c>
      <c r="Y77" s="1721"/>
      <c r="Z77" s="1721"/>
      <c r="AA77" s="1721"/>
      <c r="AB77" s="1721"/>
      <c r="AC77" s="1721"/>
      <c r="AD77" s="1721"/>
      <c r="AE77" s="1721"/>
      <c r="AF77" s="1721"/>
      <c r="AG77" s="1721"/>
      <c r="AH77" s="1721"/>
      <c r="AI77" s="1722"/>
      <c r="AJ77" s="577"/>
      <c r="AK77" s="610" t="b">
        <v>0</v>
      </c>
      <c r="AL77" s="610" t="b">
        <v>0</v>
      </c>
    </row>
    <row r="78" spans="1:38" s="635" customFormat="1" ht="15" customHeight="1">
      <c r="A78" s="1717"/>
      <c r="B78" s="1706"/>
      <c r="C78" s="1706"/>
      <c r="D78" s="1723"/>
      <c r="E78" s="1724"/>
      <c r="F78" s="1723" t="s">
        <v>530</v>
      </c>
      <c r="G78" s="1725"/>
      <c r="H78" s="1725"/>
      <c r="I78" s="1724"/>
      <c r="J78" s="1719"/>
      <c r="K78" s="1719"/>
      <c r="L78" s="1719"/>
      <c r="M78" s="1719"/>
      <c r="N78" s="1719"/>
      <c r="O78" s="1719"/>
      <c r="P78" s="1719"/>
      <c r="Q78" s="1719"/>
      <c r="R78" s="1719"/>
      <c r="S78" s="1719"/>
      <c r="T78" s="1719"/>
      <c r="U78" s="1719"/>
      <c r="V78" s="1719"/>
      <c r="W78" s="1706"/>
      <c r="X78" s="1707" t="s">
        <v>531</v>
      </c>
      <c r="Y78" s="1707"/>
      <c r="Z78" s="1707"/>
      <c r="AA78" s="1707"/>
      <c r="AB78" s="1707"/>
      <c r="AC78" s="1707"/>
      <c r="AD78" s="1707"/>
      <c r="AE78" s="1707"/>
      <c r="AF78" s="1707"/>
      <c r="AG78" s="1707"/>
      <c r="AH78" s="1707"/>
      <c r="AI78" s="1708"/>
      <c r="AJ78" s="577"/>
      <c r="AK78" s="610" t="b">
        <v>0</v>
      </c>
      <c r="AL78" s="610" t="b">
        <v>0</v>
      </c>
    </row>
    <row r="79" spans="1:38" s="635" customFormat="1" ht="22.5" customHeight="1" thickBot="1">
      <c r="A79" s="1671"/>
      <c r="B79" s="1672"/>
      <c r="C79" s="1672"/>
      <c r="D79" s="1672"/>
      <c r="E79" s="1672"/>
      <c r="F79" s="1709" t="s">
        <v>532</v>
      </c>
      <c r="G79" s="1710"/>
      <c r="H79" s="1710"/>
      <c r="I79" s="1711"/>
      <c r="J79" s="1720"/>
      <c r="K79" s="1720"/>
      <c r="L79" s="1720"/>
      <c r="M79" s="1720"/>
      <c r="N79" s="1720"/>
      <c r="O79" s="1720"/>
      <c r="P79" s="1720"/>
      <c r="Q79" s="1720"/>
      <c r="R79" s="1720"/>
      <c r="S79" s="1720"/>
      <c r="T79" s="1720"/>
      <c r="U79" s="1720"/>
      <c r="V79" s="1720"/>
      <c r="W79" s="1672"/>
      <c r="X79" s="1712" t="s">
        <v>533</v>
      </c>
      <c r="Y79" s="1713"/>
      <c r="Z79" s="1713"/>
      <c r="AA79" s="1713"/>
      <c r="AB79" s="1713"/>
      <c r="AC79" s="1713"/>
      <c r="AD79" s="1714"/>
      <c r="AE79" s="1715"/>
      <c r="AF79" s="1715"/>
      <c r="AG79" s="640" t="s">
        <v>534</v>
      </c>
      <c r="AH79" s="1715"/>
      <c r="AI79" s="1716"/>
      <c r="AJ79" s="577"/>
      <c r="AK79" s="610" t="b">
        <v>0</v>
      </c>
      <c r="AL79" s="610"/>
    </row>
    <row r="80" spans="1:38" s="635" customFormat="1" ht="6" customHeight="1">
      <c r="A80" s="577"/>
      <c r="B80" s="627"/>
      <c r="C80" s="627"/>
      <c r="D80" s="627"/>
      <c r="E80" s="627"/>
      <c r="F80" s="627"/>
      <c r="G80" s="627"/>
      <c r="H80" s="627"/>
      <c r="I80" s="627"/>
      <c r="J80" s="627"/>
      <c r="K80" s="627"/>
      <c r="L80" s="641"/>
      <c r="M80" s="641"/>
      <c r="N80" s="641"/>
      <c r="O80" s="641"/>
      <c r="P80" s="641"/>
      <c r="Q80" s="641"/>
      <c r="R80" s="641"/>
      <c r="S80" s="641"/>
      <c r="T80" s="641"/>
      <c r="U80" s="641"/>
      <c r="V80" s="641"/>
      <c r="W80" s="641"/>
      <c r="X80" s="641"/>
      <c r="Y80" s="641"/>
      <c r="Z80" s="641"/>
      <c r="AA80" s="641"/>
      <c r="AB80" s="641"/>
      <c r="AC80" s="641"/>
      <c r="AD80" s="641"/>
      <c r="AE80" s="641"/>
      <c r="AF80" s="641"/>
      <c r="AG80" s="641"/>
      <c r="AH80" s="641"/>
      <c r="AI80" s="641"/>
      <c r="AJ80" s="577"/>
      <c r="AK80" s="610"/>
      <c r="AL80" s="610"/>
    </row>
    <row r="81" spans="1:39" s="635" customFormat="1" ht="16.899999999999999" customHeight="1" thickBot="1">
      <c r="A81" s="626">
        <v>4</v>
      </c>
      <c r="B81" s="1682" t="s">
        <v>538</v>
      </c>
      <c r="C81" s="1682"/>
      <c r="D81" s="1682"/>
      <c r="E81" s="1682"/>
      <c r="F81" s="1682"/>
      <c r="G81" s="1682"/>
      <c r="H81" s="1682"/>
      <c r="I81" s="1682"/>
      <c r="J81" s="1682"/>
      <c r="K81" s="1682"/>
      <c r="L81" s="1682"/>
      <c r="M81" s="1682"/>
      <c r="N81" s="1682"/>
      <c r="O81" s="1682"/>
      <c r="P81" s="1682"/>
      <c r="Q81" s="1682"/>
      <c r="R81" s="1682"/>
      <c r="S81" s="1682"/>
      <c r="T81" s="1682"/>
      <c r="U81" s="1682"/>
      <c r="V81" s="1682"/>
      <c r="W81" s="1682"/>
      <c r="X81" s="1682"/>
      <c r="Y81" s="1682"/>
      <c r="Z81" s="1682"/>
      <c r="AA81" s="1682"/>
      <c r="AB81" s="1682"/>
      <c r="AC81" s="1682"/>
      <c r="AD81" s="1682"/>
      <c r="AE81" s="1682"/>
      <c r="AF81" s="1682"/>
      <c r="AG81" s="1682"/>
      <c r="AH81" s="1682"/>
      <c r="AI81" s="577"/>
      <c r="AJ81" s="577"/>
      <c r="AK81" s="610"/>
      <c r="AL81" s="610"/>
    </row>
    <row r="82" spans="1:39" s="635" customFormat="1" ht="12" customHeight="1">
      <c r="A82" s="1683" t="s">
        <v>539</v>
      </c>
      <c r="B82" s="1684"/>
      <c r="C82" s="1684"/>
      <c r="D82" s="1684"/>
      <c r="E82" s="1684"/>
      <c r="F82" s="1684"/>
      <c r="G82" s="1685"/>
      <c r="H82" s="1688" t="s">
        <v>540</v>
      </c>
      <c r="I82" s="1688"/>
      <c r="J82" s="1688"/>
      <c r="K82" s="1688"/>
      <c r="L82" s="1688"/>
      <c r="M82" s="1688"/>
      <c r="N82" s="1688"/>
      <c r="O82" s="1688"/>
      <c r="P82" s="1688"/>
      <c r="Q82" s="1688"/>
      <c r="R82" s="1688"/>
      <c r="S82" s="1688"/>
      <c r="T82" s="1688"/>
      <c r="U82" s="1688"/>
      <c r="V82" s="1689" t="s">
        <v>541</v>
      </c>
      <c r="W82" s="1690"/>
      <c r="X82" s="1690"/>
      <c r="Y82" s="1690"/>
      <c r="Z82" s="1690"/>
      <c r="AA82" s="1690"/>
      <c r="AB82" s="1690"/>
      <c r="AC82" s="1690"/>
      <c r="AD82" s="1690"/>
      <c r="AE82" s="1690"/>
      <c r="AF82" s="1690"/>
      <c r="AG82" s="1690"/>
      <c r="AH82" s="1690"/>
      <c r="AI82" s="1691"/>
      <c r="AJ82" s="577"/>
      <c r="AK82" s="610"/>
      <c r="AL82" s="610"/>
    </row>
    <row r="83" spans="1:39" s="635" customFormat="1" ht="11.25" customHeight="1">
      <c r="A83" s="1481"/>
      <c r="B83" s="1686"/>
      <c r="C83" s="1686"/>
      <c r="D83" s="1686"/>
      <c r="E83" s="1686"/>
      <c r="F83" s="1686"/>
      <c r="G83" s="1687"/>
      <c r="H83" s="1692" t="s">
        <v>542</v>
      </c>
      <c r="I83" s="1693"/>
      <c r="J83" s="1693"/>
      <c r="K83" s="1693"/>
      <c r="L83" s="1693"/>
      <c r="M83" s="1693"/>
      <c r="N83" s="1693"/>
      <c r="O83" s="1693"/>
      <c r="P83" s="1693"/>
      <c r="Q83" s="1693"/>
      <c r="R83" s="1693"/>
      <c r="S83" s="1693"/>
      <c r="T83" s="1693"/>
      <c r="U83" s="1694"/>
      <c r="V83" s="1695"/>
      <c r="W83" s="1696"/>
      <c r="X83" s="1696"/>
      <c r="Y83" s="1696"/>
      <c r="Z83" s="1696"/>
      <c r="AA83" s="1696"/>
      <c r="AB83" s="1696"/>
      <c r="AC83" s="1696"/>
      <c r="AD83" s="1696"/>
      <c r="AE83" s="1696"/>
      <c r="AF83" s="1696"/>
      <c r="AG83" s="1696"/>
      <c r="AH83" s="1696"/>
      <c r="AI83" s="1697"/>
      <c r="AJ83" s="577"/>
      <c r="AK83" s="610"/>
      <c r="AL83" s="610"/>
    </row>
    <row r="84" spans="1:39" s="635" customFormat="1" ht="29.25" customHeight="1">
      <c r="A84" s="1481"/>
      <c r="B84" s="1686"/>
      <c r="C84" s="1686"/>
      <c r="D84" s="1686"/>
      <c r="E84" s="1686"/>
      <c r="F84" s="1686"/>
      <c r="G84" s="1687"/>
      <c r="H84" s="1698"/>
      <c r="I84" s="1699"/>
      <c r="J84" s="1699"/>
      <c r="K84" s="1699"/>
      <c r="L84" s="1699"/>
      <c r="M84" s="1699"/>
      <c r="N84" s="1699"/>
      <c r="O84" s="1699"/>
      <c r="P84" s="1699"/>
      <c r="Q84" s="1699"/>
      <c r="R84" s="1699"/>
      <c r="S84" s="1699"/>
      <c r="T84" s="1699"/>
      <c r="U84" s="1704"/>
      <c r="V84" s="1698"/>
      <c r="W84" s="1699"/>
      <c r="X84" s="1699"/>
      <c r="Y84" s="1699"/>
      <c r="Z84" s="1699"/>
      <c r="AA84" s="1699"/>
      <c r="AB84" s="1699"/>
      <c r="AC84" s="1699"/>
      <c r="AD84" s="1699"/>
      <c r="AE84" s="1699"/>
      <c r="AF84" s="1699"/>
      <c r="AG84" s="1699"/>
      <c r="AH84" s="1699"/>
      <c r="AI84" s="1700"/>
      <c r="AJ84" s="577"/>
      <c r="AK84" s="610"/>
      <c r="AL84" s="610"/>
    </row>
    <row r="85" spans="1:39" ht="29.25" customHeight="1">
      <c r="A85" s="1481"/>
      <c r="B85" s="1686"/>
      <c r="C85" s="1686"/>
      <c r="D85" s="1686"/>
      <c r="E85" s="1686"/>
      <c r="F85" s="1686"/>
      <c r="G85" s="1687"/>
      <c r="H85" s="1701"/>
      <c r="I85" s="1702"/>
      <c r="J85" s="1702"/>
      <c r="K85" s="1702"/>
      <c r="L85" s="1702"/>
      <c r="M85" s="1702"/>
      <c r="N85" s="1702"/>
      <c r="O85" s="1702"/>
      <c r="P85" s="1702"/>
      <c r="Q85" s="1702"/>
      <c r="R85" s="1702"/>
      <c r="S85" s="1702"/>
      <c r="T85" s="1702"/>
      <c r="U85" s="1705"/>
      <c r="V85" s="1701"/>
      <c r="W85" s="1702"/>
      <c r="X85" s="1702"/>
      <c r="Y85" s="1702"/>
      <c r="Z85" s="1702"/>
      <c r="AA85" s="1702"/>
      <c r="AB85" s="1702"/>
      <c r="AC85" s="1702"/>
      <c r="AD85" s="1702"/>
      <c r="AE85" s="1702"/>
      <c r="AF85" s="1702"/>
      <c r="AG85" s="1702"/>
      <c r="AH85" s="1702"/>
      <c r="AI85" s="1703"/>
    </row>
    <row r="86" spans="1:39" ht="11.25" customHeight="1">
      <c r="A86" s="1481"/>
      <c r="B86" s="1686"/>
      <c r="C86" s="1686"/>
      <c r="D86" s="1686"/>
      <c r="E86" s="1686"/>
      <c r="F86" s="1686"/>
      <c r="G86" s="1687"/>
      <c r="H86" s="1692" t="s">
        <v>543</v>
      </c>
      <c r="I86" s="1693"/>
      <c r="J86" s="1693"/>
      <c r="K86" s="1693"/>
      <c r="L86" s="1693"/>
      <c r="M86" s="1693"/>
      <c r="N86" s="1693"/>
      <c r="O86" s="1693"/>
      <c r="P86" s="1693"/>
      <c r="Q86" s="1693"/>
      <c r="R86" s="1693"/>
      <c r="S86" s="1693"/>
      <c r="T86" s="1693"/>
      <c r="U86" s="1694"/>
      <c r="V86" s="1695"/>
      <c r="W86" s="1696"/>
      <c r="X86" s="1696"/>
      <c r="Y86" s="1696"/>
      <c r="Z86" s="1696"/>
      <c r="AA86" s="1696"/>
      <c r="AB86" s="1696"/>
      <c r="AC86" s="1696"/>
      <c r="AD86" s="1696"/>
      <c r="AE86" s="1696"/>
      <c r="AF86" s="1696"/>
      <c r="AG86" s="1696"/>
      <c r="AH86" s="1696"/>
      <c r="AI86" s="1697"/>
    </row>
    <row r="87" spans="1:39" ht="29.25" customHeight="1">
      <c r="A87" s="1481"/>
      <c r="B87" s="1686"/>
      <c r="C87" s="1686"/>
      <c r="D87" s="1686"/>
      <c r="E87" s="1686"/>
      <c r="F87" s="1686"/>
      <c r="G87" s="1687"/>
      <c r="H87" s="1698"/>
      <c r="I87" s="1699"/>
      <c r="J87" s="1699"/>
      <c r="K87" s="1699"/>
      <c r="L87" s="1699"/>
      <c r="M87" s="1699"/>
      <c r="N87" s="1699"/>
      <c r="O87" s="1699"/>
      <c r="P87" s="1699"/>
      <c r="Q87" s="1699"/>
      <c r="R87" s="1699"/>
      <c r="S87" s="1699"/>
      <c r="T87" s="1699"/>
      <c r="U87" s="1704"/>
      <c r="V87" s="1698"/>
      <c r="W87" s="1699"/>
      <c r="X87" s="1699"/>
      <c r="Y87" s="1699"/>
      <c r="Z87" s="1699"/>
      <c r="AA87" s="1699"/>
      <c r="AB87" s="1699"/>
      <c r="AC87" s="1699"/>
      <c r="AD87" s="1699"/>
      <c r="AE87" s="1699"/>
      <c r="AF87" s="1699"/>
      <c r="AG87" s="1699"/>
      <c r="AH87" s="1699"/>
      <c r="AI87" s="1700"/>
    </row>
    <row r="88" spans="1:39" ht="29.25" customHeight="1">
      <c r="A88" s="1481"/>
      <c r="B88" s="1686"/>
      <c r="C88" s="1686"/>
      <c r="D88" s="1686"/>
      <c r="E88" s="1686"/>
      <c r="F88" s="1686"/>
      <c r="G88" s="1687"/>
      <c r="H88" s="1701"/>
      <c r="I88" s="1702"/>
      <c r="J88" s="1702"/>
      <c r="K88" s="1702"/>
      <c r="L88" s="1702"/>
      <c r="M88" s="1702"/>
      <c r="N88" s="1702"/>
      <c r="O88" s="1702"/>
      <c r="P88" s="1702"/>
      <c r="Q88" s="1702"/>
      <c r="R88" s="1702"/>
      <c r="S88" s="1702"/>
      <c r="T88" s="1702"/>
      <c r="U88" s="1705"/>
      <c r="V88" s="1701"/>
      <c r="W88" s="1702"/>
      <c r="X88" s="1702"/>
      <c r="Y88" s="1702"/>
      <c r="Z88" s="1702"/>
      <c r="AA88" s="1702"/>
      <c r="AB88" s="1702"/>
      <c r="AC88" s="1702"/>
      <c r="AD88" s="1702"/>
      <c r="AE88" s="1702"/>
      <c r="AF88" s="1702"/>
      <c r="AG88" s="1702"/>
      <c r="AH88" s="1702"/>
      <c r="AI88" s="1703"/>
    </row>
    <row r="89" spans="1:39" ht="26.25" customHeight="1" thickBot="1">
      <c r="A89" s="1671" t="s">
        <v>544</v>
      </c>
      <c r="B89" s="1672"/>
      <c r="C89" s="1672"/>
      <c r="D89" s="1672"/>
      <c r="E89" s="1672"/>
      <c r="F89" s="1672"/>
      <c r="G89" s="1672"/>
      <c r="H89" s="1673"/>
      <c r="I89" s="1674"/>
      <c r="J89" s="1674"/>
      <c r="K89" s="1674"/>
      <c r="L89" s="1674"/>
      <c r="M89" s="1674"/>
      <c r="N89" s="1674"/>
      <c r="O89" s="1675" t="s">
        <v>545</v>
      </c>
      <c r="P89" s="1676"/>
      <c r="Q89" s="1677"/>
      <c r="R89" s="1678"/>
      <c r="S89" s="1678"/>
      <c r="T89" s="1678"/>
      <c r="U89" s="1678"/>
      <c r="V89" s="1678"/>
      <c r="W89" s="1678"/>
      <c r="X89" s="1678"/>
      <c r="Y89" s="1679"/>
      <c r="Z89" s="1675" t="s">
        <v>546</v>
      </c>
      <c r="AA89" s="1680"/>
      <c r="AB89" s="1677"/>
      <c r="AC89" s="1678"/>
      <c r="AD89" s="1678"/>
      <c r="AE89" s="1678"/>
      <c r="AF89" s="1678"/>
      <c r="AG89" s="1678"/>
      <c r="AH89" s="1678"/>
      <c r="AI89" s="1681"/>
    </row>
    <row r="90" spans="1:39" ht="9.65" customHeight="1"/>
    <row r="91" spans="1:39" s="609" customFormat="1" ht="17.149999999999999" customHeight="1" thickBot="1">
      <c r="A91" s="626">
        <v>5</v>
      </c>
      <c r="B91" s="1655" t="s">
        <v>547</v>
      </c>
      <c r="C91" s="1655"/>
      <c r="D91" s="1655"/>
      <c r="E91" s="1655"/>
      <c r="F91" s="1655"/>
      <c r="G91" s="1655"/>
      <c r="H91" s="1655"/>
      <c r="I91" s="1655"/>
      <c r="J91" s="1655"/>
      <c r="K91" s="1655"/>
      <c r="L91" s="1655"/>
      <c r="M91" s="1655"/>
      <c r="N91" s="1655"/>
      <c r="O91" s="1655"/>
      <c r="P91" s="1655"/>
      <c r="Q91" s="1655"/>
      <c r="R91" s="1655"/>
      <c r="S91" s="1655"/>
      <c r="T91" s="1655"/>
      <c r="U91" s="1655"/>
      <c r="V91" s="1655"/>
      <c r="W91" s="1655"/>
      <c r="X91" s="1655"/>
      <c r="Y91" s="1655"/>
      <c r="Z91" s="1655"/>
      <c r="AA91" s="1655"/>
      <c r="AB91" s="1655"/>
      <c r="AC91" s="1655"/>
      <c r="AD91" s="1655"/>
      <c r="AE91" s="1655"/>
      <c r="AF91" s="1655"/>
      <c r="AG91" s="1655"/>
      <c r="AH91" s="1655"/>
      <c r="AI91" s="1655"/>
      <c r="AK91" s="610"/>
      <c r="AL91" s="610"/>
      <c r="AM91" s="611"/>
    </row>
    <row r="92" spans="1:39" s="609" customFormat="1" ht="11.25" customHeight="1">
      <c r="A92" s="1656" t="s">
        <v>548</v>
      </c>
      <c r="B92" s="1657"/>
      <c r="C92" s="1657"/>
      <c r="D92" s="1657"/>
      <c r="E92" s="1657"/>
      <c r="F92" s="1657"/>
      <c r="G92" s="1657"/>
      <c r="H92" s="1657"/>
      <c r="I92" s="1657"/>
      <c r="J92" s="1657"/>
      <c r="K92" s="1657"/>
      <c r="L92" s="1657"/>
      <c r="M92" s="1657"/>
      <c r="N92" s="1657"/>
      <c r="O92" s="1657"/>
      <c r="P92" s="1657"/>
      <c r="Q92" s="1657"/>
      <c r="R92" s="1657"/>
      <c r="S92" s="1657"/>
      <c r="T92" s="1657"/>
      <c r="U92" s="1657"/>
      <c r="V92" s="1657"/>
      <c r="W92" s="1657"/>
      <c r="X92" s="1657"/>
      <c r="Y92" s="1657"/>
      <c r="Z92" s="1657"/>
      <c r="AA92" s="1657"/>
      <c r="AB92" s="1657"/>
      <c r="AC92" s="1657"/>
      <c r="AD92" s="1657"/>
      <c r="AE92" s="1657"/>
      <c r="AF92" s="1657"/>
      <c r="AG92" s="1657"/>
      <c r="AH92" s="1657"/>
      <c r="AI92" s="1658"/>
      <c r="AK92" s="610"/>
      <c r="AL92" s="610"/>
      <c r="AM92" s="611"/>
    </row>
    <row r="93" spans="1:39" s="609" customFormat="1" ht="15" customHeight="1">
      <c r="A93" s="1659"/>
      <c r="B93" s="1660"/>
      <c r="C93" s="1660"/>
      <c r="D93" s="1660"/>
      <c r="E93" s="1660"/>
      <c r="F93" s="1660"/>
      <c r="G93" s="1660"/>
      <c r="H93" s="1660"/>
      <c r="I93" s="1660"/>
      <c r="J93" s="1660"/>
      <c r="K93" s="1660"/>
      <c r="L93" s="1660"/>
      <c r="M93" s="1660"/>
      <c r="N93" s="1660"/>
      <c r="O93" s="1660"/>
      <c r="P93" s="1660"/>
      <c r="Q93" s="1660"/>
      <c r="R93" s="1660"/>
      <c r="S93" s="1660"/>
      <c r="T93" s="1660"/>
      <c r="U93" s="1660"/>
      <c r="V93" s="1660"/>
      <c r="W93" s="1660"/>
      <c r="X93" s="1660"/>
      <c r="Y93" s="1660"/>
      <c r="Z93" s="1660"/>
      <c r="AA93" s="1660"/>
      <c r="AB93" s="1660"/>
      <c r="AC93" s="1660"/>
      <c r="AD93" s="1660"/>
      <c r="AE93" s="1660"/>
      <c r="AF93" s="1660"/>
      <c r="AG93" s="1660"/>
      <c r="AH93" s="1660"/>
      <c r="AI93" s="1661"/>
      <c r="AK93" s="610"/>
      <c r="AL93" s="610"/>
      <c r="AM93" s="611"/>
    </row>
    <row r="94" spans="1:39" s="609" customFormat="1" ht="14.15" customHeight="1">
      <c r="A94" s="1659"/>
      <c r="B94" s="1660"/>
      <c r="C94" s="1660"/>
      <c r="D94" s="1660"/>
      <c r="E94" s="1660"/>
      <c r="F94" s="1660"/>
      <c r="G94" s="1660"/>
      <c r="H94" s="1660"/>
      <c r="I94" s="1660"/>
      <c r="J94" s="1660"/>
      <c r="K94" s="1660"/>
      <c r="L94" s="1660"/>
      <c r="M94" s="1660"/>
      <c r="N94" s="1660"/>
      <c r="O94" s="1660"/>
      <c r="P94" s="1660"/>
      <c r="Q94" s="1660"/>
      <c r="R94" s="1660"/>
      <c r="S94" s="1660"/>
      <c r="T94" s="1660"/>
      <c r="U94" s="1660"/>
      <c r="V94" s="1660"/>
      <c r="W94" s="1660"/>
      <c r="X94" s="1660"/>
      <c r="Y94" s="1660"/>
      <c r="Z94" s="1660"/>
      <c r="AA94" s="1660"/>
      <c r="AB94" s="1660"/>
      <c r="AC94" s="1660"/>
      <c r="AD94" s="1660"/>
      <c r="AE94" s="1660"/>
      <c r="AF94" s="1660"/>
      <c r="AG94" s="1660"/>
      <c r="AH94" s="1660"/>
      <c r="AI94" s="1661"/>
      <c r="AK94" s="610"/>
      <c r="AL94" s="610"/>
      <c r="AM94" s="611"/>
    </row>
    <row r="95" spans="1:39" s="609" customFormat="1" ht="14.15" customHeight="1">
      <c r="A95" s="1662"/>
      <c r="B95" s="1663"/>
      <c r="C95" s="1663"/>
      <c r="D95" s="1663"/>
      <c r="E95" s="1663"/>
      <c r="F95" s="1663"/>
      <c r="G95" s="1663"/>
      <c r="H95" s="1663"/>
      <c r="I95" s="1663"/>
      <c r="J95" s="1663"/>
      <c r="K95" s="1663"/>
      <c r="L95" s="1663"/>
      <c r="M95" s="1663"/>
      <c r="N95" s="1663"/>
      <c r="O95" s="1663"/>
      <c r="P95" s="1663"/>
      <c r="Q95" s="1663"/>
      <c r="R95" s="1663"/>
      <c r="S95" s="1663"/>
      <c r="T95" s="1663"/>
      <c r="U95" s="1663"/>
      <c r="V95" s="1663"/>
      <c r="W95" s="1663"/>
      <c r="X95" s="1663"/>
      <c r="Y95" s="1663"/>
      <c r="Z95" s="1663"/>
      <c r="AA95" s="1663"/>
      <c r="AB95" s="1663"/>
      <c r="AC95" s="1663"/>
      <c r="AD95" s="1663"/>
      <c r="AE95" s="1663"/>
      <c r="AF95" s="1663"/>
      <c r="AG95" s="1663"/>
      <c r="AH95" s="1663"/>
      <c r="AI95" s="1664"/>
      <c r="AK95" s="610"/>
      <c r="AL95" s="610"/>
      <c r="AM95" s="611"/>
    </row>
    <row r="96" spans="1:39" s="609" customFormat="1" ht="11.25" customHeight="1">
      <c r="A96" s="1665" t="s">
        <v>549</v>
      </c>
      <c r="B96" s="1666"/>
      <c r="C96" s="1666"/>
      <c r="D96" s="1666"/>
      <c r="E96" s="1666"/>
      <c r="F96" s="1666"/>
      <c r="G96" s="1666"/>
      <c r="H96" s="1666"/>
      <c r="I96" s="1666"/>
      <c r="J96" s="1666"/>
      <c r="K96" s="1666"/>
      <c r="L96" s="1666"/>
      <c r="M96" s="1666"/>
      <c r="N96" s="1666"/>
      <c r="O96" s="1666"/>
      <c r="P96" s="1666"/>
      <c r="Q96" s="1666"/>
      <c r="R96" s="1666"/>
      <c r="S96" s="1666"/>
      <c r="T96" s="1666"/>
      <c r="U96" s="1666"/>
      <c r="V96" s="1666"/>
      <c r="W96" s="1666"/>
      <c r="X96" s="1666"/>
      <c r="Y96" s="1666"/>
      <c r="Z96" s="1666"/>
      <c r="AA96" s="1666"/>
      <c r="AB96" s="1666"/>
      <c r="AC96" s="1666"/>
      <c r="AD96" s="1666"/>
      <c r="AE96" s="1666"/>
      <c r="AF96" s="1666"/>
      <c r="AG96" s="1666"/>
      <c r="AH96" s="1666"/>
      <c r="AI96" s="1667"/>
      <c r="AK96" s="610"/>
      <c r="AL96" s="610"/>
      <c r="AM96" s="611"/>
    </row>
    <row r="97" spans="1:39" s="609" customFormat="1" ht="15" customHeight="1">
      <c r="A97" s="1659"/>
      <c r="B97" s="1660"/>
      <c r="C97" s="1660"/>
      <c r="D97" s="1660"/>
      <c r="E97" s="1660"/>
      <c r="F97" s="1660"/>
      <c r="G97" s="1660"/>
      <c r="H97" s="1660"/>
      <c r="I97" s="1660"/>
      <c r="J97" s="1660"/>
      <c r="K97" s="1660"/>
      <c r="L97" s="1660"/>
      <c r="M97" s="1660"/>
      <c r="N97" s="1660"/>
      <c r="O97" s="1660"/>
      <c r="P97" s="1660"/>
      <c r="Q97" s="1660"/>
      <c r="R97" s="1660"/>
      <c r="S97" s="1660"/>
      <c r="T97" s="1660"/>
      <c r="U97" s="1660"/>
      <c r="V97" s="1660"/>
      <c r="W97" s="1660"/>
      <c r="X97" s="1660"/>
      <c r="Y97" s="1660"/>
      <c r="Z97" s="1660"/>
      <c r="AA97" s="1660"/>
      <c r="AB97" s="1660"/>
      <c r="AC97" s="1660"/>
      <c r="AD97" s="1660"/>
      <c r="AE97" s="1660"/>
      <c r="AF97" s="1660"/>
      <c r="AG97" s="1660"/>
      <c r="AH97" s="1660"/>
      <c r="AI97" s="1661"/>
      <c r="AK97" s="610"/>
      <c r="AL97" s="610"/>
      <c r="AM97" s="611"/>
    </row>
    <row r="98" spans="1:39" s="609" customFormat="1" ht="14.15" customHeight="1">
      <c r="A98" s="1659"/>
      <c r="B98" s="1660"/>
      <c r="C98" s="1660"/>
      <c r="D98" s="1660"/>
      <c r="E98" s="1660"/>
      <c r="F98" s="1660"/>
      <c r="G98" s="1660"/>
      <c r="H98" s="1660"/>
      <c r="I98" s="1660"/>
      <c r="J98" s="1660"/>
      <c r="K98" s="1660"/>
      <c r="L98" s="1660"/>
      <c r="M98" s="1660"/>
      <c r="N98" s="1660"/>
      <c r="O98" s="1660"/>
      <c r="P98" s="1660"/>
      <c r="Q98" s="1660"/>
      <c r="R98" s="1660"/>
      <c r="S98" s="1660"/>
      <c r="T98" s="1660"/>
      <c r="U98" s="1660"/>
      <c r="V98" s="1660"/>
      <c r="W98" s="1660"/>
      <c r="X98" s="1660"/>
      <c r="Y98" s="1660"/>
      <c r="Z98" s="1660"/>
      <c r="AA98" s="1660"/>
      <c r="AB98" s="1660"/>
      <c r="AC98" s="1660"/>
      <c r="AD98" s="1660"/>
      <c r="AE98" s="1660"/>
      <c r="AF98" s="1660"/>
      <c r="AG98" s="1660"/>
      <c r="AH98" s="1660"/>
      <c r="AI98" s="1661"/>
      <c r="AK98" s="610"/>
      <c r="AL98" s="610"/>
      <c r="AM98" s="611"/>
    </row>
    <row r="99" spans="1:39" s="609" customFormat="1" ht="14.15" customHeight="1" thickBot="1">
      <c r="A99" s="1668"/>
      <c r="B99" s="1669"/>
      <c r="C99" s="1669"/>
      <c r="D99" s="1669"/>
      <c r="E99" s="1669"/>
      <c r="F99" s="1669"/>
      <c r="G99" s="1669"/>
      <c r="H99" s="1669"/>
      <c r="I99" s="1669"/>
      <c r="J99" s="1669"/>
      <c r="K99" s="1669"/>
      <c r="L99" s="1669"/>
      <c r="M99" s="1669"/>
      <c r="N99" s="1669"/>
      <c r="O99" s="1669"/>
      <c r="P99" s="1669"/>
      <c r="Q99" s="1669"/>
      <c r="R99" s="1669"/>
      <c r="S99" s="1669"/>
      <c r="T99" s="1669"/>
      <c r="U99" s="1669"/>
      <c r="V99" s="1669"/>
      <c r="W99" s="1669"/>
      <c r="X99" s="1669"/>
      <c r="Y99" s="1669"/>
      <c r="Z99" s="1669"/>
      <c r="AA99" s="1669"/>
      <c r="AB99" s="1669"/>
      <c r="AC99" s="1669"/>
      <c r="AD99" s="1669"/>
      <c r="AE99" s="1669"/>
      <c r="AF99" s="1669"/>
      <c r="AG99" s="1669"/>
      <c r="AH99" s="1669"/>
      <c r="AI99" s="1670"/>
      <c r="AK99" s="610"/>
      <c r="AL99" s="610"/>
      <c r="AM99" s="611"/>
    </row>
    <row r="100" spans="1:39" s="609" customFormat="1" ht="16.899999999999999" customHeight="1">
      <c r="AK100" s="610"/>
      <c r="AL100" s="610"/>
      <c r="AM100" s="611"/>
    </row>
    <row r="101" spans="1:39" s="607" customFormat="1" ht="16.899999999999999" customHeight="1">
      <c r="AI101" s="664" t="str">
        <f>AI1</f>
        <v>令和７年度パパ</v>
      </c>
      <c r="AK101" s="610"/>
      <c r="AL101" s="610"/>
      <c r="AM101" s="635"/>
    </row>
    <row r="102" spans="1:39" s="609" customFormat="1" ht="16.899999999999999" customHeight="1" thickBot="1">
      <c r="A102" s="1650" t="s">
        <v>583</v>
      </c>
      <c r="B102" s="1650"/>
      <c r="C102" s="1650"/>
      <c r="D102" s="1650"/>
      <c r="E102" s="1650"/>
      <c r="F102" s="1650"/>
      <c r="G102" s="1650"/>
      <c r="H102" s="1650"/>
      <c r="I102" s="1650"/>
      <c r="J102" s="1650"/>
      <c r="K102" s="1650"/>
      <c r="L102" s="1650"/>
      <c r="M102" s="1650"/>
      <c r="N102" s="1650"/>
      <c r="O102" s="1650"/>
      <c r="V102" s="1651" t="s">
        <v>6</v>
      </c>
      <c r="W102" s="1652"/>
      <c r="X102" s="1652"/>
      <c r="Y102" s="1652"/>
      <c r="Z102" s="1653" t="str">
        <f>Z2</f>
        <v/>
      </c>
      <c r="AA102" s="1653"/>
      <c r="AB102" s="1653"/>
      <c r="AC102" s="1653"/>
      <c r="AD102" s="1653"/>
      <c r="AE102" s="1653"/>
      <c r="AF102" s="1653"/>
      <c r="AG102" s="1653"/>
      <c r="AH102" s="1653"/>
      <c r="AI102" s="1653"/>
      <c r="AK102" s="610"/>
      <c r="AL102" s="610"/>
      <c r="AM102" s="611"/>
    </row>
    <row r="103" spans="1:39" s="609" customFormat="1" ht="21" customHeight="1" thickBot="1">
      <c r="A103" s="1654" t="s">
        <v>586</v>
      </c>
      <c r="B103" s="1654"/>
      <c r="C103" s="1654"/>
      <c r="D103" s="1654"/>
      <c r="E103" s="1654"/>
      <c r="F103" s="1654"/>
      <c r="G103" s="1654"/>
      <c r="H103" s="1654"/>
      <c r="I103" s="1654"/>
      <c r="J103" s="1654"/>
      <c r="K103" s="1654"/>
      <c r="L103" s="1654"/>
      <c r="M103" s="1654"/>
      <c r="N103" s="1654"/>
      <c r="O103" s="1654"/>
      <c r="P103" s="1654"/>
      <c r="Q103" s="1654"/>
      <c r="R103" s="1654"/>
      <c r="S103" s="1654"/>
      <c r="T103" s="1654"/>
      <c r="U103" s="1654"/>
      <c r="V103" s="1654"/>
      <c r="W103" s="1654"/>
      <c r="X103" s="1654"/>
      <c r="Y103" s="1654"/>
      <c r="Z103" s="1654"/>
      <c r="AA103" s="1654"/>
      <c r="AB103" s="1654"/>
      <c r="AC103" s="1654"/>
      <c r="AD103" s="1654"/>
      <c r="AE103" s="1654"/>
      <c r="AF103" s="1654"/>
      <c r="AG103" s="1654"/>
      <c r="AH103" s="1654"/>
      <c r="AI103" s="1654"/>
      <c r="AK103" s="610"/>
      <c r="AL103" s="610"/>
      <c r="AM103" s="611"/>
    </row>
    <row r="104" spans="1:39" s="609" customFormat="1" ht="25.5" customHeight="1">
      <c r="A104" s="1616" t="s">
        <v>492</v>
      </c>
      <c r="B104" s="1617"/>
      <c r="C104" s="1617"/>
      <c r="D104" s="1617"/>
      <c r="E104" s="1617"/>
      <c r="F104" s="1617"/>
      <c r="G104" s="1617"/>
      <c r="H104" s="1618"/>
      <c r="I104" s="1619" t="str">
        <f>I4</f>
        <v/>
      </c>
      <c r="J104" s="1619"/>
      <c r="K104" s="1619"/>
      <c r="L104" s="1619"/>
      <c r="M104" s="1619"/>
      <c r="N104" s="1619"/>
      <c r="O104" s="1619"/>
      <c r="P104" s="1619"/>
      <c r="Q104" s="1619"/>
      <c r="R104" s="1619"/>
      <c r="S104" s="1619"/>
      <c r="T104" s="1620" t="s">
        <v>493</v>
      </c>
      <c r="U104" s="1620"/>
      <c r="V104" s="1620"/>
      <c r="W104" s="1620"/>
      <c r="X104" s="1620"/>
      <c r="Y104" s="1621"/>
      <c r="Z104" s="1621"/>
      <c r="AA104" s="1621"/>
      <c r="AB104" s="1621"/>
      <c r="AC104" s="1621"/>
      <c r="AD104" s="1621"/>
      <c r="AE104" s="1621"/>
      <c r="AF104" s="1621"/>
      <c r="AG104" s="1621"/>
      <c r="AH104" s="1621"/>
      <c r="AI104" s="1622"/>
      <c r="AK104" s="610"/>
      <c r="AL104" s="610"/>
      <c r="AM104" s="611"/>
    </row>
    <row r="105" spans="1:39" s="514" customFormat="1" ht="13.5" customHeight="1">
      <c r="A105" s="1623" t="s">
        <v>582</v>
      </c>
      <c r="B105" s="1624"/>
      <c r="C105" s="1624"/>
      <c r="D105" s="1624"/>
      <c r="E105" s="1624"/>
      <c r="F105" s="1624"/>
      <c r="G105" s="1624"/>
      <c r="H105" s="1625"/>
      <c r="I105" s="1632" t="s">
        <v>1</v>
      </c>
      <c r="J105" s="1633"/>
      <c r="K105" s="642"/>
      <c r="L105" s="574" t="s">
        <v>2</v>
      </c>
      <c r="M105" s="1634"/>
      <c r="N105" s="1634"/>
      <c r="O105" s="575" t="s">
        <v>3</v>
      </c>
      <c r="P105" s="642"/>
      <c r="Q105" s="575" t="s">
        <v>4</v>
      </c>
      <c r="R105" s="568"/>
      <c r="S105" s="569"/>
      <c r="T105" s="1635" t="s">
        <v>494</v>
      </c>
      <c r="U105" s="1636"/>
      <c r="V105" s="1636"/>
      <c r="W105" s="1636"/>
      <c r="X105" s="1637"/>
      <c r="Y105" s="1644" t="s">
        <v>1</v>
      </c>
      <c r="Z105" s="1645"/>
      <c r="AA105" s="1607"/>
      <c r="AB105" s="1604" t="s">
        <v>2</v>
      </c>
      <c r="AC105" s="1607"/>
      <c r="AD105" s="1607"/>
      <c r="AE105" s="1604" t="s">
        <v>3</v>
      </c>
      <c r="AF105" s="1607"/>
      <c r="AG105" s="1607"/>
      <c r="AH105" s="1604" t="s">
        <v>4</v>
      </c>
      <c r="AI105" s="1610"/>
      <c r="AK105" s="516"/>
      <c r="AL105" s="516"/>
      <c r="AM105" s="515"/>
    </row>
    <row r="106" spans="1:39" s="514" customFormat="1" ht="3" customHeight="1">
      <c r="A106" s="1626"/>
      <c r="B106" s="1627"/>
      <c r="C106" s="1627"/>
      <c r="D106" s="1627"/>
      <c r="E106" s="1627"/>
      <c r="F106" s="1627"/>
      <c r="G106" s="1627"/>
      <c r="H106" s="1628"/>
      <c r="I106" s="570"/>
      <c r="J106" s="571"/>
      <c r="K106" s="572"/>
      <c r="L106" s="573"/>
      <c r="M106" s="573"/>
      <c r="N106" s="573"/>
      <c r="O106" s="572"/>
      <c r="P106" s="572"/>
      <c r="Q106" s="572"/>
      <c r="R106" s="572"/>
      <c r="S106" s="572"/>
      <c r="T106" s="1638"/>
      <c r="U106" s="1639"/>
      <c r="V106" s="1639"/>
      <c r="W106" s="1639"/>
      <c r="X106" s="1640"/>
      <c r="Y106" s="1646"/>
      <c r="Z106" s="1647"/>
      <c r="AA106" s="1608"/>
      <c r="AB106" s="1605"/>
      <c r="AC106" s="1608"/>
      <c r="AD106" s="1608"/>
      <c r="AE106" s="1605"/>
      <c r="AF106" s="1608"/>
      <c r="AG106" s="1608"/>
      <c r="AH106" s="1605"/>
      <c r="AI106" s="1611"/>
      <c r="AK106" s="516"/>
      <c r="AL106" s="516"/>
      <c r="AM106" s="515"/>
    </row>
    <row r="107" spans="1:39" s="514" customFormat="1" ht="12.75" customHeight="1" thickBot="1">
      <c r="A107" s="1629"/>
      <c r="B107" s="1630"/>
      <c r="C107" s="1630"/>
      <c r="D107" s="1630"/>
      <c r="E107" s="1630"/>
      <c r="F107" s="1630"/>
      <c r="G107" s="1630"/>
      <c r="H107" s="1631"/>
      <c r="I107" s="1613"/>
      <c r="J107" s="1614"/>
      <c r="K107" s="723" t="s">
        <v>157</v>
      </c>
      <c r="L107" s="1615" t="s">
        <v>1</v>
      </c>
      <c r="M107" s="1615"/>
      <c r="N107" s="576"/>
      <c r="O107" s="724" t="s">
        <v>2</v>
      </c>
      <c r="P107" s="576"/>
      <c r="Q107" s="724" t="s">
        <v>3</v>
      </c>
      <c r="R107" s="576"/>
      <c r="S107" s="724" t="s">
        <v>4</v>
      </c>
      <c r="T107" s="1641"/>
      <c r="U107" s="1642"/>
      <c r="V107" s="1642"/>
      <c r="W107" s="1642"/>
      <c r="X107" s="1643"/>
      <c r="Y107" s="1648"/>
      <c r="Z107" s="1649"/>
      <c r="AA107" s="1609"/>
      <c r="AB107" s="1606"/>
      <c r="AC107" s="1609"/>
      <c r="AD107" s="1609"/>
      <c r="AE107" s="1606"/>
      <c r="AF107" s="1609"/>
      <c r="AG107" s="1609"/>
      <c r="AH107" s="1606"/>
      <c r="AI107" s="1612"/>
      <c r="AK107" s="516"/>
      <c r="AL107" s="516"/>
      <c r="AM107" s="515"/>
    </row>
    <row r="108" spans="1:39" s="609" customFormat="1" ht="9.75" customHeight="1">
      <c r="I108" s="725" t="s">
        <v>581</v>
      </c>
      <c r="AK108" s="610"/>
      <c r="AL108" s="610"/>
      <c r="AM108" s="611"/>
    </row>
    <row r="109" spans="1:39" s="609" customFormat="1" ht="16.899999999999999" customHeight="1" thickBot="1">
      <c r="A109" s="615">
        <v>1</v>
      </c>
      <c r="B109" s="1578" t="s">
        <v>495</v>
      </c>
      <c r="C109" s="1578"/>
      <c r="D109" s="1578"/>
      <c r="E109" s="1578"/>
      <c r="F109" s="1578"/>
      <c r="G109" s="1578"/>
      <c r="H109" s="1578"/>
      <c r="I109" s="1578"/>
      <c r="J109" s="1578"/>
      <c r="K109" s="1578"/>
      <c r="L109" s="1578"/>
      <c r="M109" s="1578"/>
      <c r="N109" s="1578"/>
      <c r="O109" s="1578"/>
      <c r="P109" s="1578"/>
      <c r="Q109" s="1578"/>
      <c r="R109" s="1578"/>
      <c r="S109" s="1578"/>
      <c r="T109" s="1578"/>
      <c r="U109" s="1578"/>
      <c r="V109" s="1578"/>
      <c r="W109" s="1578"/>
      <c r="X109" s="1578"/>
      <c r="Y109" s="1578"/>
      <c r="Z109" s="1578"/>
      <c r="AA109" s="1578"/>
      <c r="AB109" s="1578"/>
      <c r="AC109" s="1578"/>
      <c r="AD109" s="1578"/>
      <c r="AE109" s="1578"/>
      <c r="AF109" s="1578"/>
      <c r="AG109" s="1578"/>
      <c r="AH109" s="1578"/>
      <c r="AI109" s="1578"/>
      <c r="AK109" s="610"/>
      <c r="AL109" s="610"/>
      <c r="AM109" s="611"/>
    </row>
    <row r="110" spans="1:39" s="609" customFormat="1" ht="12" customHeight="1">
      <c r="A110" s="1579" t="s">
        <v>496</v>
      </c>
      <c r="B110" s="1580"/>
      <c r="C110" s="1585">
        <v>1</v>
      </c>
      <c r="D110" s="1586" t="s">
        <v>497</v>
      </c>
      <c r="E110" s="1587"/>
      <c r="F110" s="1587"/>
      <c r="G110" s="1587"/>
      <c r="H110" s="1588"/>
      <c r="I110" s="616" t="s">
        <v>481</v>
      </c>
      <c r="J110" s="1589"/>
      <c r="K110" s="1589"/>
      <c r="L110" s="1589"/>
      <c r="M110" s="1589"/>
      <c r="N110" s="1589"/>
      <c r="O110" s="1589"/>
      <c r="P110" s="1589"/>
      <c r="Q110" s="1589"/>
      <c r="R110" s="1589"/>
      <c r="S110" s="617" t="s">
        <v>498</v>
      </c>
      <c r="T110" s="1590" t="s">
        <v>493</v>
      </c>
      <c r="U110" s="1591"/>
      <c r="V110" s="1591"/>
      <c r="W110" s="1591"/>
      <c r="X110" s="1592"/>
      <c r="Y110" s="1593"/>
      <c r="Z110" s="1594"/>
      <c r="AA110" s="1594"/>
      <c r="AB110" s="1594"/>
      <c r="AC110" s="1594"/>
      <c r="AD110" s="1594"/>
      <c r="AE110" s="1594"/>
      <c r="AF110" s="1594"/>
      <c r="AG110" s="1594"/>
      <c r="AH110" s="1594"/>
      <c r="AI110" s="1595"/>
      <c r="AK110" s="610"/>
      <c r="AL110" s="610"/>
      <c r="AM110" s="611"/>
    </row>
    <row r="111" spans="1:39" s="609" customFormat="1" ht="9" customHeight="1">
      <c r="A111" s="1581"/>
      <c r="B111" s="1582"/>
      <c r="C111" s="1555"/>
      <c r="D111" s="1560"/>
      <c r="E111" s="1558"/>
      <c r="F111" s="1558"/>
      <c r="G111" s="1558"/>
      <c r="H111" s="1559"/>
      <c r="I111" s="1568"/>
      <c r="J111" s="1569"/>
      <c r="K111" s="1569"/>
      <c r="L111" s="1569"/>
      <c r="M111" s="1569"/>
      <c r="N111" s="1569"/>
      <c r="O111" s="1569"/>
      <c r="P111" s="1569"/>
      <c r="Q111" s="1569"/>
      <c r="R111" s="1569"/>
      <c r="S111" s="1570"/>
      <c r="T111" s="1566"/>
      <c r="U111" s="1566"/>
      <c r="V111" s="1566"/>
      <c r="W111" s="1566"/>
      <c r="X111" s="1567"/>
      <c r="Y111" s="1596"/>
      <c r="Z111" s="1597"/>
      <c r="AA111" s="1597"/>
      <c r="AB111" s="1597"/>
      <c r="AC111" s="1597"/>
      <c r="AD111" s="1597"/>
      <c r="AE111" s="1597"/>
      <c r="AF111" s="1597"/>
      <c r="AG111" s="1597"/>
      <c r="AH111" s="1597"/>
      <c r="AI111" s="1598"/>
      <c r="AK111" s="610"/>
      <c r="AL111" s="610"/>
      <c r="AM111" s="611"/>
    </row>
    <row r="112" spans="1:39" s="609" customFormat="1" ht="20.149999999999999" customHeight="1">
      <c r="A112" s="1581"/>
      <c r="B112" s="1582"/>
      <c r="C112" s="1555"/>
      <c r="D112" s="1560"/>
      <c r="E112" s="1558"/>
      <c r="F112" s="1558"/>
      <c r="G112" s="1558"/>
      <c r="H112" s="1559"/>
      <c r="I112" s="1568"/>
      <c r="J112" s="1569"/>
      <c r="K112" s="1569"/>
      <c r="L112" s="1569"/>
      <c r="M112" s="1569"/>
      <c r="N112" s="1569"/>
      <c r="O112" s="1569"/>
      <c r="P112" s="1569"/>
      <c r="Q112" s="1569"/>
      <c r="R112" s="1569"/>
      <c r="S112" s="1570"/>
      <c r="T112" s="1524" t="s">
        <v>494</v>
      </c>
      <c r="U112" s="1524"/>
      <c r="V112" s="1524"/>
      <c r="W112" s="1524"/>
      <c r="X112" s="1525"/>
      <c r="Y112" s="1552" t="s">
        <v>1</v>
      </c>
      <c r="Z112" s="1553"/>
      <c r="AA112" s="618"/>
      <c r="AB112" s="619" t="s">
        <v>2</v>
      </c>
      <c r="AC112" s="1554"/>
      <c r="AD112" s="1554"/>
      <c r="AE112" s="619" t="s">
        <v>3</v>
      </c>
      <c r="AF112" s="1554"/>
      <c r="AG112" s="1554"/>
      <c r="AH112" s="619" t="s">
        <v>4</v>
      </c>
      <c r="AI112" s="620"/>
      <c r="AK112" s="610"/>
      <c r="AL112" s="610"/>
      <c r="AM112" s="611"/>
    </row>
    <row r="113" spans="1:39" s="609" customFormat="1" ht="12" customHeight="1">
      <c r="A113" s="1581"/>
      <c r="B113" s="1582"/>
      <c r="C113" s="1599">
        <v>2</v>
      </c>
      <c r="D113" s="1600" t="s">
        <v>497</v>
      </c>
      <c r="E113" s="1601"/>
      <c r="F113" s="1601"/>
      <c r="G113" s="1601"/>
      <c r="H113" s="1602"/>
      <c r="I113" s="621" t="s">
        <v>481</v>
      </c>
      <c r="J113" s="1539"/>
      <c r="K113" s="1539"/>
      <c r="L113" s="1539"/>
      <c r="M113" s="1539"/>
      <c r="N113" s="1539"/>
      <c r="O113" s="1539"/>
      <c r="P113" s="1539"/>
      <c r="Q113" s="1539"/>
      <c r="R113" s="1539"/>
      <c r="S113" s="622" t="s">
        <v>498</v>
      </c>
      <c r="T113" s="1540" t="s">
        <v>493</v>
      </c>
      <c r="U113" s="1541"/>
      <c r="V113" s="1541"/>
      <c r="W113" s="1541"/>
      <c r="X113" s="1542"/>
      <c r="Y113" s="1543"/>
      <c r="Z113" s="1544"/>
      <c r="AA113" s="1544"/>
      <c r="AB113" s="1544"/>
      <c r="AC113" s="1544"/>
      <c r="AD113" s="1544"/>
      <c r="AE113" s="1544"/>
      <c r="AF113" s="1544"/>
      <c r="AG113" s="1544"/>
      <c r="AH113" s="1544"/>
      <c r="AI113" s="1545"/>
      <c r="AK113" s="610"/>
      <c r="AL113" s="610"/>
      <c r="AM113" s="611"/>
    </row>
    <row r="114" spans="1:39" s="609" customFormat="1" ht="9" customHeight="1">
      <c r="A114" s="1581"/>
      <c r="B114" s="1582"/>
      <c r="C114" s="1599"/>
      <c r="D114" s="1603"/>
      <c r="E114" s="1601"/>
      <c r="F114" s="1601"/>
      <c r="G114" s="1601"/>
      <c r="H114" s="1602"/>
      <c r="I114" s="1546"/>
      <c r="J114" s="1547"/>
      <c r="K114" s="1547"/>
      <c r="L114" s="1547"/>
      <c r="M114" s="1547"/>
      <c r="N114" s="1547"/>
      <c r="O114" s="1547"/>
      <c r="P114" s="1547"/>
      <c r="Q114" s="1547"/>
      <c r="R114" s="1547"/>
      <c r="S114" s="1548"/>
      <c r="T114" s="1541"/>
      <c r="U114" s="1541"/>
      <c r="V114" s="1541"/>
      <c r="W114" s="1541"/>
      <c r="X114" s="1542"/>
      <c r="Y114" s="1543"/>
      <c r="Z114" s="1544"/>
      <c r="AA114" s="1544"/>
      <c r="AB114" s="1544"/>
      <c r="AC114" s="1544"/>
      <c r="AD114" s="1544"/>
      <c r="AE114" s="1544"/>
      <c r="AF114" s="1544"/>
      <c r="AG114" s="1544"/>
      <c r="AH114" s="1544"/>
      <c r="AI114" s="1545"/>
      <c r="AK114" s="610"/>
      <c r="AL114" s="610"/>
      <c r="AM114" s="611"/>
    </row>
    <row r="115" spans="1:39" s="609" customFormat="1" ht="20.149999999999999" customHeight="1">
      <c r="A115" s="1581"/>
      <c r="B115" s="1582"/>
      <c r="C115" s="1599"/>
      <c r="D115" s="1603"/>
      <c r="E115" s="1601"/>
      <c r="F115" s="1601"/>
      <c r="G115" s="1601"/>
      <c r="H115" s="1602"/>
      <c r="I115" s="1549"/>
      <c r="J115" s="1550"/>
      <c r="K115" s="1550"/>
      <c r="L115" s="1550"/>
      <c r="M115" s="1550"/>
      <c r="N115" s="1550"/>
      <c r="O115" s="1550"/>
      <c r="P115" s="1550"/>
      <c r="Q115" s="1550"/>
      <c r="R115" s="1550"/>
      <c r="S115" s="1551"/>
      <c r="T115" s="1541" t="s">
        <v>494</v>
      </c>
      <c r="U115" s="1541"/>
      <c r="V115" s="1541"/>
      <c r="W115" s="1541"/>
      <c r="X115" s="1542"/>
      <c r="Y115" s="1552" t="s">
        <v>1</v>
      </c>
      <c r="Z115" s="1553"/>
      <c r="AA115" s="618"/>
      <c r="AB115" s="619" t="s">
        <v>2</v>
      </c>
      <c r="AC115" s="1554"/>
      <c r="AD115" s="1554"/>
      <c r="AE115" s="619" t="s">
        <v>3</v>
      </c>
      <c r="AF115" s="1554"/>
      <c r="AG115" s="1554"/>
      <c r="AH115" s="619" t="s">
        <v>4</v>
      </c>
      <c r="AI115" s="620"/>
      <c r="AK115" s="610"/>
      <c r="AL115" s="610"/>
      <c r="AM115" s="611"/>
    </row>
    <row r="116" spans="1:39" s="609" customFormat="1" ht="12" customHeight="1">
      <c r="A116" s="1581"/>
      <c r="B116" s="1582"/>
      <c r="C116" s="1599">
        <v>3</v>
      </c>
      <c r="D116" s="1600" t="s">
        <v>497</v>
      </c>
      <c r="E116" s="1601"/>
      <c r="F116" s="1601"/>
      <c r="G116" s="1601"/>
      <c r="H116" s="1602"/>
      <c r="I116" s="621" t="s">
        <v>481</v>
      </c>
      <c r="J116" s="1539"/>
      <c r="K116" s="1539"/>
      <c r="L116" s="1539"/>
      <c r="M116" s="1539"/>
      <c r="N116" s="1539"/>
      <c r="O116" s="1539"/>
      <c r="P116" s="1539"/>
      <c r="Q116" s="1539"/>
      <c r="R116" s="1539"/>
      <c r="S116" s="622" t="s">
        <v>498</v>
      </c>
      <c r="T116" s="1540" t="s">
        <v>493</v>
      </c>
      <c r="U116" s="1541"/>
      <c r="V116" s="1541"/>
      <c r="W116" s="1541"/>
      <c r="X116" s="1542"/>
      <c r="Y116" s="1543"/>
      <c r="Z116" s="1544"/>
      <c r="AA116" s="1544"/>
      <c r="AB116" s="1544"/>
      <c r="AC116" s="1544"/>
      <c r="AD116" s="1544"/>
      <c r="AE116" s="1544"/>
      <c r="AF116" s="1544"/>
      <c r="AG116" s="1544"/>
      <c r="AH116" s="1544"/>
      <c r="AI116" s="1545"/>
      <c r="AK116" s="610"/>
      <c r="AL116" s="610"/>
      <c r="AM116" s="611"/>
    </row>
    <row r="117" spans="1:39" s="609" customFormat="1" ht="9" customHeight="1">
      <c r="A117" s="1581"/>
      <c r="B117" s="1582"/>
      <c r="C117" s="1599"/>
      <c r="D117" s="1603"/>
      <c r="E117" s="1601"/>
      <c r="F117" s="1601"/>
      <c r="G117" s="1601"/>
      <c r="H117" s="1602"/>
      <c r="I117" s="1546"/>
      <c r="J117" s="1547"/>
      <c r="K117" s="1547"/>
      <c r="L117" s="1547"/>
      <c r="M117" s="1547"/>
      <c r="N117" s="1547"/>
      <c r="O117" s="1547"/>
      <c r="P117" s="1547"/>
      <c r="Q117" s="1547"/>
      <c r="R117" s="1547"/>
      <c r="S117" s="1548"/>
      <c r="T117" s="1541"/>
      <c r="U117" s="1541"/>
      <c r="V117" s="1541"/>
      <c r="W117" s="1541"/>
      <c r="X117" s="1542"/>
      <c r="Y117" s="1543"/>
      <c r="Z117" s="1544"/>
      <c r="AA117" s="1544"/>
      <c r="AB117" s="1544"/>
      <c r="AC117" s="1544"/>
      <c r="AD117" s="1544"/>
      <c r="AE117" s="1544"/>
      <c r="AF117" s="1544"/>
      <c r="AG117" s="1544"/>
      <c r="AH117" s="1544"/>
      <c r="AI117" s="1545"/>
      <c r="AK117" s="610"/>
      <c r="AL117" s="610"/>
      <c r="AM117" s="611"/>
    </row>
    <row r="118" spans="1:39" s="609" customFormat="1" ht="20.149999999999999" customHeight="1">
      <c r="A118" s="1581"/>
      <c r="B118" s="1582"/>
      <c r="C118" s="1599"/>
      <c r="D118" s="1603"/>
      <c r="E118" s="1601"/>
      <c r="F118" s="1601"/>
      <c r="G118" s="1601"/>
      <c r="H118" s="1602"/>
      <c r="I118" s="1549"/>
      <c r="J118" s="1550"/>
      <c r="K118" s="1550"/>
      <c r="L118" s="1550"/>
      <c r="M118" s="1550"/>
      <c r="N118" s="1550"/>
      <c r="O118" s="1550"/>
      <c r="P118" s="1550"/>
      <c r="Q118" s="1550"/>
      <c r="R118" s="1550"/>
      <c r="S118" s="1551"/>
      <c r="T118" s="1541" t="s">
        <v>494</v>
      </c>
      <c r="U118" s="1541"/>
      <c r="V118" s="1541"/>
      <c r="W118" s="1541"/>
      <c r="X118" s="1542"/>
      <c r="Y118" s="1552" t="s">
        <v>1</v>
      </c>
      <c r="Z118" s="1553"/>
      <c r="AA118" s="618"/>
      <c r="AB118" s="619" t="s">
        <v>2</v>
      </c>
      <c r="AC118" s="1554"/>
      <c r="AD118" s="1554"/>
      <c r="AE118" s="619" t="s">
        <v>3</v>
      </c>
      <c r="AF118" s="1554"/>
      <c r="AG118" s="1554"/>
      <c r="AH118" s="619" t="s">
        <v>4</v>
      </c>
      <c r="AI118" s="620"/>
      <c r="AK118" s="610"/>
      <c r="AL118" s="610"/>
      <c r="AM118" s="611"/>
    </row>
    <row r="119" spans="1:39" s="609" customFormat="1" ht="12" customHeight="1">
      <c r="A119" s="1581"/>
      <c r="B119" s="1582"/>
      <c r="C119" s="1555">
        <v>4</v>
      </c>
      <c r="D119" s="1557" t="s">
        <v>497</v>
      </c>
      <c r="E119" s="1558"/>
      <c r="F119" s="1558"/>
      <c r="G119" s="1558"/>
      <c r="H119" s="1559"/>
      <c r="I119" s="623" t="s">
        <v>481</v>
      </c>
      <c r="J119" s="1564"/>
      <c r="K119" s="1564"/>
      <c r="L119" s="1564"/>
      <c r="M119" s="1564"/>
      <c r="N119" s="1564"/>
      <c r="O119" s="1564"/>
      <c r="P119" s="1564"/>
      <c r="Q119" s="1564"/>
      <c r="R119" s="1564"/>
      <c r="S119" s="624" t="s">
        <v>498</v>
      </c>
      <c r="T119" s="1565" t="s">
        <v>493</v>
      </c>
      <c r="U119" s="1566"/>
      <c r="V119" s="1566"/>
      <c r="W119" s="1566"/>
      <c r="X119" s="1567"/>
      <c r="Y119" s="1543"/>
      <c r="Z119" s="1544"/>
      <c r="AA119" s="1544"/>
      <c r="AB119" s="1544"/>
      <c r="AC119" s="1544"/>
      <c r="AD119" s="1544"/>
      <c r="AE119" s="1544"/>
      <c r="AF119" s="1544"/>
      <c r="AG119" s="1544"/>
      <c r="AH119" s="1544"/>
      <c r="AI119" s="1545"/>
      <c r="AK119" s="610"/>
      <c r="AL119" s="610"/>
      <c r="AM119" s="611"/>
    </row>
    <row r="120" spans="1:39" s="609" customFormat="1" ht="9" customHeight="1">
      <c r="A120" s="1581"/>
      <c r="B120" s="1582"/>
      <c r="C120" s="1555"/>
      <c r="D120" s="1560"/>
      <c r="E120" s="1558"/>
      <c r="F120" s="1558"/>
      <c r="G120" s="1558"/>
      <c r="H120" s="1559"/>
      <c r="I120" s="1568"/>
      <c r="J120" s="1569"/>
      <c r="K120" s="1569"/>
      <c r="L120" s="1569"/>
      <c r="M120" s="1569"/>
      <c r="N120" s="1569"/>
      <c r="O120" s="1569"/>
      <c r="P120" s="1569"/>
      <c r="Q120" s="1569"/>
      <c r="R120" s="1569"/>
      <c r="S120" s="1570"/>
      <c r="T120" s="1566"/>
      <c r="U120" s="1566"/>
      <c r="V120" s="1566"/>
      <c r="W120" s="1566"/>
      <c r="X120" s="1567"/>
      <c r="Y120" s="1543"/>
      <c r="Z120" s="1544"/>
      <c r="AA120" s="1544"/>
      <c r="AB120" s="1544"/>
      <c r="AC120" s="1544"/>
      <c r="AD120" s="1544"/>
      <c r="AE120" s="1544"/>
      <c r="AF120" s="1544"/>
      <c r="AG120" s="1544"/>
      <c r="AH120" s="1544"/>
      <c r="AI120" s="1545"/>
      <c r="AK120" s="610"/>
      <c r="AL120" s="610"/>
      <c r="AM120" s="611"/>
    </row>
    <row r="121" spans="1:39" s="609" customFormat="1" ht="20.149999999999999" customHeight="1" thickBot="1">
      <c r="A121" s="1583"/>
      <c r="B121" s="1584"/>
      <c r="C121" s="1556"/>
      <c r="D121" s="1561"/>
      <c r="E121" s="1562"/>
      <c r="F121" s="1562"/>
      <c r="G121" s="1562"/>
      <c r="H121" s="1563"/>
      <c r="I121" s="1571"/>
      <c r="J121" s="1572"/>
      <c r="K121" s="1572"/>
      <c r="L121" s="1572"/>
      <c r="M121" s="1572"/>
      <c r="N121" s="1572"/>
      <c r="O121" s="1572"/>
      <c r="P121" s="1572"/>
      <c r="Q121" s="1572"/>
      <c r="R121" s="1572"/>
      <c r="S121" s="1573"/>
      <c r="T121" s="1574" t="s">
        <v>494</v>
      </c>
      <c r="U121" s="1574"/>
      <c r="V121" s="1574"/>
      <c r="W121" s="1574"/>
      <c r="X121" s="1575"/>
      <c r="Y121" s="1576" t="s">
        <v>1</v>
      </c>
      <c r="Z121" s="1577"/>
      <c r="AA121" s="612"/>
      <c r="AB121" s="613" t="s">
        <v>2</v>
      </c>
      <c r="AC121" s="1532"/>
      <c r="AD121" s="1532"/>
      <c r="AE121" s="613" t="s">
        <v>3</v>
      </c>
      <c r="AF121" s="1532"/>
      <c r="AG121" s="1532"/>
      <c r="AH121" s="613" t="s">
        <v>4</v>
      </c>
      <c r="AI121" s="614"/>
      <c r="AK121" s="610"/>
      <c r="AL121" s="610"/>
      <c r="AM121" s="611"/>
    </row>
    <row r="122" spans="1:39" s="609" customFormat="1" ht="10.5" customHeight="1">
      <c r="B122" s="625"/>
      <c r="C122" s="1533"/>
      <c r="D122" s="1533"/>
      <c r="E122" s="1533"/>
      <c r="F122" s="1533"/>
      <c r="G122" s="1533"/>
      <c r="H122" s="1533"/>
      <c r="I122" s="1533"/>
      <c r="J122" s="1533"/>
      <c r="AK122" s="610"/>
      <c r="AL122" s="610"/>
      <c r="AM122" s="611"/>
    </row>
    <row r="123" spans="1:39" s="609" customFormat="1" ht="15.65" customHeight="1" thickBot="1">
      <c r="A123" s="626">
        <v>2</v>
      </c>
      <c r="B123" s="1534" t="s">
        <v>584</v>
      </c>
      <c r="C123" s="1534"/>
      <c r="D123" s="1534"/>
      <c r="E123" s="1534"/>
      <c r="F123" s="1534"/>
      <c r="G123" s="1534"/>
      <c r="H123" s="1534"/>
      <c r="I123" s="1534"/>
      <c r="J123" s="1534"/>
      <c r="K123" s="1534"/>
      <c r="L123" s="1534"/>
      <c r="M123" s="1534"/>
      <c r="N123" s="1534"/>
      <c r="O123" s="1534"/>
      <c r="P123" s="1534"/>
      <c r="Q123" s="1534"/>
      <c r="R123" s="1534"/>
      <c r="S123" s="1534"/>
      <c r="T123" s="1534"/>
      <c r="U123" s="1534"/>
      <c r="V123" s="1534"/>
      <c r="W123" s="1534"/>
      <c r="X123" s="1534"/>
      <c r="Y123" s="1534"/>
      <c r="Z123" s="1534"/>
      <c r="AA123" s="1534"/>
      <c r="AB123" s="1534"/>
      <c r="AC123" s="1534"/>
      <c r="AD123" s="1534"/>
      <c r="AE123" s="1534"/>
      <c r="AF123" s="1534"/>
      <c r="AG123" s="1534"/>
      <c r="AH123" s="1534"/>
      <c r="AI123" s="1534"/>
      <c r="AK123" s="610"/>
      <c r="AL123" s="610"/>
      <c r="AM123" s="611"/>
    </row>
    <row r="124" spans="1:39" s="627" customFormat="1" ht="27.75" customHeight="1">
      <c r="A124" s="1535" t="s">
        <v>499</v>
      </c>
      <c r="B124" s="1536"/>
      <c r="C124" s="1536"/>
      <c r="D124" s="1536"/>
      <c r="E124" s="1536"/>
      <c r="F124" s="1536"/>
      <c r="G124" s="1536"/>
      <c r="H124" s="1536"/>
      <c r="I124" s="1536"/>
      <c r="J124" s="1536"/>
      <c r="K124" s="1536"/>
      <c r="L124" s="1537" t="s">
        <v>500</v>
      </c>
      <c r="M124" s="1537"/>
      <c r="N124" s="1537"/>
      <c r="O124" s="1537"/>
      <c r="P124" s="1537"/>
      <c r="Q124" s="1537"/>
      <c r="R124" s="1537"/>
      <c r="S124" s="1537"/>
      <c r="T124" s="1537"/>
      <c r="U124" s="1537"/>
      <c r="V124" s="1537"/>
      <c r="W124" s="1537"/>
      <c r="X124" s="1537"/>
      <c r="Y124" s="1537"/>
      <c r="Z124" s="1537"/>
      <c r="AA124" s="1537"/>
      <c r="AB124" s="1537"/>
      <c r="AC124" s="1537"/>
      <c r="AD124" s="1537"/>
      <c r="AE124" s="1537"/>
      <c r="AF124" s="1537"/>
      <c r="AG124" s="1537"/>
      <c r="AH124" s="1537"/>
      <c r="AI124" s="1538"/>
      <c r="AK124" s="610"/>
      <c r="AL124" s="610"/>
      <c r="AM124" s="628"/>
    </row>
    <row r="125" spans="1:39" s="629" customFormat="1" ht="13.9" customHeight="1">
      <c r="A125" s="1518"/>
      <c r="B125" s="1520" t="s">
        <v>501</v>
      </c>
      <c r="C125" s="1520"/>
      <c r="D125" s="1520"/>
      <c r="E125" s="1520"/>
      <c r="F125" s="1520"/>
      <c r="G125" s="1520"/>
      <c r="H125" s="1520"/>
      <c r="I125" s="1520"/>
      <c r="J125" s="1520"/>
      <c r="K125" s="1521"/>
      <c r="L125" s="1522" t="s">
        <v>502</v>
      </c>
      <c r="M125" s="1522"/>
      <c r="N125" s="1523" t="s">
        <v>503</v>
      </c>
      <c r="O125" s="1524"/>
      <c r="P125" s="1524"/>
      <c r="Q125" s="1524"/>
      <c r="R125" s="1524"/>
      <c r="S125" s="1524"/>
      <c r="T125" s="1525"/>
      <c r="U125" s="1523" t="s">
        <v>504</v>
      </c>
      <c r="V125" s="1524"/>
      <c r="W125" s="1524"/>
      <c r="X125" s="1524"/>
      <c r="Y125" s="1524"/>
      <c r="Z125" s="1524"/>
      <c r="AA125" s="1524"/>
      <c r="AB125" s="1523" t="s">
        <v>505</v>
      </c>
      <c r="AC125" s="1524"/>
      <c r="AD125" s="1524"/>
      <c r="AE125" s="1524"/>
      <c r="AF125" s="1524"/>
      <c r="AG125" s="1524"/>
      <c r="AH125" s="1524"/>
      <c r="AI125" s="1526"/>
      <c r="AK125" s="610"/>
      <c r="AL125" s="610"/>
      <c r="AM125" s="630"/>
    </row>
    <row r="126" spans="1:39" s="627" customFormat="1" ht="13.9" customHeight="1">
      <c r="A126" s="1519"/>
      <c r="B126" s="1527" t="s">
        <v>506</v>
      </c>
      <c r="C126" s="1527"/>
      <c r="D126" s="1527"/>
      <c r="E126" s="1527"/>
      <c r="F126" s="1527"/>
      <c r="G126" s="1527"/>
      <c r="H126" s="1527"/>
      <c r="I126" s="1527"/>
      <c r="J126" s="1527"/>
      <c r="K126" s="1528"/>
      <c r="L126" s="1529" t="s">
        <v>507</v>
      </c>
      <c r="M126" s="1530"/>
      <c r="N126" s="1515" t="s">
        <v>508</v>
      </c>
      <c r="O126" s="1516"/>
      <c r="P126" s="1516"/>
      <c r="Q126" s="1516"/>
      <c r="R126" s="1516"/>
      <c r="S126" s="1516"/>
      <c r="T126" s="1531"/>
      <c r="U126" s="1515" t="s">
        <v>509</v>
      </c>
      <c r="V126" s="1516"/>
      <c r="W126" s="1516"/>
      <c r="X126" s="1516"/>
      <c r="Y126" s="1516"/>
      <c r="Z126" s="1516"/>
      <c r="AA126" s="1516"/>
      <c r="AB126" s="1515" t="s">
        <v>510</v>
      </c>
      <c r="AC126" s="1516"/>
      <c r="AD126" s="1516"/>
      <c r="AE126" s="1516"/>
      <c r="AF126" s="1516"/>
      <c r="AG126" s="1516"/>
      <c r="AH126" s="1516"/>
      <c r="AI126" s="1517"/>
      <c r="AK126" s="610"/>
      <c r="AL126" s="610"/>
      <c r="AM126" s="628"/>
    </row>
    <row r="127" spans="1:39" s="627" customFormat="1" ht="14.15" customHeight="1">
      <c r="A127" s="1480" t="s">
        <v>511</v>
      </c>
      <c r="B127" s="1483"/>
      <c r="C127" s="1484"/>
      <c r="D127" s="1484"/>
      <c r="E127" s="1484"/>
      <c r="F127" s="1484"/>
      <c r="G127" s="1484"/>
      <c r="H127" s="1484"/>
      <c r="I127" s="1484"/>
      <c r="J127" s="1484"/>
      <c r="K127" s="1485"/>
      <c r="L127" s="1489"/>
      <c r="M127" s="1490"/>
      <c r="N127" s="1495"/>
      <c r="O127" s="1484"/>
      <c r="P127" s="1484"/>
      <c r="Q127" s="1484"/>
      <c r="R127" s="1484"/>
      <c r="S127" s="1484"/>
      <c r="T127" s="1485"/>
      <c r="U127" s="1495"/>
      <c r="V127" s="1484"/>
      <c r="W127" s="1484"/>
      <c r="X127" s="1484"/>
      <c r="Y127" s="1484"/>
      <c r="Z127" s="1484"/>
      <c r="AA127" s="1485"/>
      <c r="AB127" s="1495"/>
      <c r="AC127" s="1484"/>
      <c r="AD127" s="1484"/>
      <c r="AE127" s="1484"/>
      <c r="AF127" s="1484"/>
      <c r="AG127" s="1484"/>
      <c r="AH127" s="1484"/>
      <c r="AI127" s="1500"/>
      <c r="AK127" s="610"/>
      <c r="AL127" s="610"/>
      <c r="AM127" s="628"/>
    </row>
    <row r="128" spans="1:39" s="627" customFormat="1" ht="14.15" customHeight="1">
      <c r="A128" s="1481"/>
      <c r="B128" s="1486"/>
      <c r="C128" s="1487"/>
      <c r="D128" s="1487"/>
      <c r="E128" s="1487"/>
      <c r="F128" s="1487"/>
      <c r="G128" s="1487"/>
      <c r="H128" s="1487"/>
      <c r="I128" s="1487"/>
      <c r="J128" s="1487"/>
      <c r="K128" s="1488"/>
      <c r="L128" s="1491"/>
      <c r="M128" s="1492"/>
      <c r="N128" s="1496"/>
      <c r="O128" s="1487"/>
      <c r="P128" s="1487"/>
      <c r="Q128" s="1487"/>
      <c r="R128" s="1487"/>
      <c r="S128" s="1487"/>
      <c r="T128" s="1488"/>
      <c r="U128" s="1496"/>
      <c r="V128" s="1487"/>
      <c r="W128" s="1487"/>
      <c r="X128" s="1487"/>
      <c r="Y128" s="1487"/>
      <c r="Z128" s="1487"/>
      <c r="AA128" s="1488"/>
      <c r="AB128" s="1496"/>
      <c r="AC128" s="1487"/>
      <c r="AD128" s="1487"/>
      <c r="AE128" s="1487"/>
      <c r="AF128" s="1487"/>
      <c r="AG128" s="1487"/>
      <c r="AH128" s="1487"/>
      <c r="AI128" s="1501"/>
      <c r="AK128" s="610"/>
      <c r="AL128" s="610"/>
      <c r="AM128" s="628"/>
    </row>
    <row r="129" spans="1:39" s="627" customFormat="1" ht="14.15" customHeight="1">
      <c r="A129" s="1481"/>
      <c r="B129" s="1486"/>
      <c r="C129" s="1487"/>
      <c r="D129" s="1487"/>
      <c r="E129" s="1487"/>
      <c r="F129" s="1487"/>
      <c r="G129" s="1487"/>
      <c r="H129" s="1487"/>
      <c r="I129" s="1487"/>
      <c r="J129" s="1487"/>
      <c r="K129" s="1488"/>
      <c r="L129" s="1491"/>
      <c r="M129" s="1492"/>
      <c r="N129" s="1496"/>
      <c r="O129" s="1487"/>
      <c r="P129" s="1487"/>
      <c r="Q129" s="1487"/>
      <c r="R129" s="1487"/>
      <c r="S129" s="1487"/>
      <c r="T129" s="1488"/>
      <c r="U129" s="1496"/>
      <c r="V129" s="1487"/>
      <c r="W129" s="1487"/>
      <c r="X129" s="1487"/>
      <c r="Y129" s="1487"/>
      <c r="Z129" s="1487"/>
      <c r="AA129" s="1488"/>
      <c r="AB129" s="1496"/>
      <c r="AC129" s="1487"/>
      <c r="AD129" s="1487"/>
      <c r="AE129" s="1487"/>
      <c r="AF129" s="1487"/>
      <c r="AG129" s="1487"/>
      <c r="AH129" s="1487"/>
      <c r="AI129" s="1501"/>
      <c r="AK129" s="610"/>
      <c r="AL129" s="610"/>
      <c r="AM129" s="628"/>
    </row>
    <row r="130" spans="1:39" s="627" customFormat="1" ht="14.15" customHeight="1">
      <c r="A130" s="1481"/>
      <c r="B130" s="1486"/>
      <c r="C130" s="1487"/>
      <c r="D130" s="1487"/>
      <c r="E130" s="1487"/>
      <c r="F130" s="1487"/>
      <c r="G130" s="1487"/>
      <c r="H130" s="1487"/>
      <c r="I130" s="1487"/>
      <c r="J130" s="1487"/>
      <c r="K130" s="1488"/>
      <c r="L130" s="1491"/>
      <c r="M130" s="1492"/>
      <c r="N130" s="1496"/>
      <c r="O130" s="1487"/>
      <c r="P130" s="1487"/>
      <c r="Q130" s="1487"/>
      <c r="R130" s="1487"/>
      <c r="S130" s="1487"/>
      <c r="T130" s="1488"/>
      <c r="U130" s="1496"/>
      <c r="V130" s="1487"/>
      <c r="W130" s="1487"/>
      <c r="X130" s="1487"/>
      <c r="Y130" s="1487"/>
      <c r="Z130" s="1487"/>
      <c r="AA130" s="1488"/>
      <c r="AB130" s="1496"/>
      <c r="AC130" s="1487"/>
      <c r="AD130" s="1487"/>
      <c r="AE130" s="1487"/>
      <c r="AF130" s="1487"/>
      <c r="AG130" s="1487"/>
      <c r="AH130" s="1487"/>
      <c r="AI130" s="1501"/>
      <c r="AK130" s="610"/>
      <c r="AL130" s="610"/>
      <c r="AM130" s="628"/>
    </row>
    <row r="131" spans="1:39" s="627" customFormat="1" ht="14.15" customHeight="1">
      <c r="A131" s="1481"/>
      <c r="B131" s="1512" t="s">
        <v>512</v>
      </c>
      <c r="C131" s="1513"/>
      <c r="D131" s="1513"/>
      <c r="E131" s="631" t="s">
        <v>283</v>
      </c>
      <c r="F131" s="1514"/>
      <c r="G131" s="1514"/>
      <c r="H131" s="1514"/>
      <c r="I131" s="1514"/>
      <c r="J131" s="1514"/>
      <c r="K131" s="632" t="s">
        <v>303</v>
      </c>
      <c r="L131" s="1506"/>
      <c r="M131" s="1507"/>
      <c r="N131" s="1508"/>
      <c r="O131" s="1509"/>
      <c r="P131" s="1509"/>
      <c r="Q131" s="1509"/>
      <c r="R131" s="1509"/>
      <c r="S131" s="1509"/>
      <c r="T131" s="1510"/>
      <c r="U131" s="1508"/>
      <c r="V131" s="1509"/>
      <c r="W131" s="1509"/>
      <c r="X131" s="1509"/>
      <c r="Y131" s="1509"/>
      <c r="Z131" s="1509"/>
      <c r="AA131" s="1510"/>
      <c r="AB131" s="1508"/>
      <c r="AC131" s="1509"/>
      <c r="AD131" s="1509"/>
      <c r="AE131" s="1509"/>
      <c r="AF131" s="1509"/>
      <c r="AG131" s="1509"/>
      <c r="AH131" s="1509"/>
      <c r="AI131" s="1511"/>
      <c r="AK131" s="610"/>
      <c r="AL131" s="610"/>
      <c r="AM131" s="628"/>
    </row>
    <row r="132" spans="1:39" s="627" customFormat="1" ht="14.15" customHeight="1">
      <c r="A132" s="1480" t="s">
        <v>513</v>
      </c>
      <c r="B132" s="1483"/>
      <c r="C132" s="1484"/>
      <c r="D132" s="1484"/>
      <c r="E132" s="1484"/>
      <c r="F132" s="1484"/>
      <c r="G132" s="1484"/>
      <c r="H132" s="1484"/>
      <c r="I132" s="1484"/>
      <c r="J132" s="1484"/>
      <c r="K132" s="1485"/>
      <c r="L132" s="1489"/>
      <c r="M132" s="1490"/>
      <c r="N132" s="1495"/>
      <c r="O132" s="1484"/>
      <c r="P132" s="1484"/>
      <c r="Q132" s="1484"/>
      <c r="R132" s="1484"/>
      <c r="S132" s="1484"/>
      <c r="T132" s="1485"/>
      <c r="U132" s="1495"/>
      <c r="V132" s="1484"/>
      <c r="W132" s="1484"/>
      <c r="X132" s="1484"/>
      <c r="Y132" s="1484"/>
      <c r="Z132" s="1484"/>
      <c r="AA132" s="1485"/>
      <c r="AB132" s="1495"/>
      <c r="AC132" s="1484"/>
      <c r="AD132" s="1484"/>
      <c r="AE132" s="1484"/>
      <c r="AF132" s="1484"/>
      <c r="AG132" s="1484"/>
      <c r="AH132" s="1484"/>
      <c r="AI132" s="1500"/>
      <c r="AK132" s="610"/>
      <c r="AL132" s="610"/>
      <c r="AM132" s="628"/>
    </row>
    <row r="133" spans="1:39" s="627" customFormat="1" ht="14.15" customHeight="1">
      <c r="A133" s="1481"/>
      <c r="B133" s="1486"/>
      <c r="C133" s="1487"/>
      <c r="D133" s="1487"/>
      <c r="E133" s="1487"/>
      <c r="F133" s="1487"/>
      <c r="G133" s="1487"/>
      <c r="H133" s="1487"/>
      <c r="I133" s="1487"/>
      <c r="J133" s="1487"/>
      <c r="K133" s="1488"/>
      <c r="L133" s="1491"/>
      <c r="M133" s="1492"/>
      <c r="N133" s="1496"/>
      <c r="O133" s="1487"/>
      <c r="P133" s="1487"/>
      <c r="Q133" s="1487"/>
      <c r="R133" s="1487"/>
      <c r="S133" s="1487"/>
      <c r="T133" s="1488"/>
      <c r="U133" s="1496"/>
      <c r="V133" s="1487"/>
      <c r="W133" s="1487"/>
      <c r="X133" s="1487"/>
      <c r="Y133" s="1487"/>
      <c r="Z133" s="1487"/>
      <c r="AA133" s="1488"/>
      <c r="AB133" s="1496"/>
      <c r="AC133" s="1487"/>
      <c r="AD133" s="1487"/>
      <c r="AE133" s="1487"/>
      <c r="AF133" s="1487"/>
      <c r="AG133" s="1487"/>
      <c r="AH133" s="1487"/>
      <c r="AI133" s="1501"/>
      <c r="AK133" s="610"/>
      <c r="AL133" s="610"/>
      <c r="AM133" s="628"/>
    </row>
    <row r="134" spans="1:39" s="627" customFormat="1" ht="14.15" customHeight="1">
      <c r="A134" s="1481"/>
      <c r="B134" s="1486"/>
      <c r="C134" s="1487"/>
      <c r="D134" s="1487"/>
      <c r="E134" s="1487"/>
      <c r="F134" s="1487"/>
      <c r="G134" s="1487"/>
      <c r="H134" s="1487"/>
      <c r="I134" s="1487"/>
      <c r="J134" s="1487"/>
      <c r="K134" s="1488"/>
      <c r="L134" s="1491"/>
      <c r="M134" s="1492"/>
      <c r="N134" s="1496"/>
      <c r="O134" s="1487"/>
      <c r="P134" s="1487"/>
      <c r="Q134" s="1487"/>
      <c r="R134" s="1487"/>
      <c r="S134" s="1487"/>
      <c r="T134" s="1488"/>
      <c r="U134" s="1496"/>
      <c r="V134" s="1487"/>
      <c r="W134" s="1487"/>
      <c r="X134" s="1487"/>
      <c r="Y134" s="1487"/>
      <c r="Z134" s="1487"/>
      <c r="AA134" s="1488"/>
      <c r="AB134" s="1496"/>
      <c r="AC134" s="1487"/>
      <c r="AD134" s="1487"/>
      <c r="AE134" s="1487"/>
      <c r="AF134" s="1487"/>
      <c r="AG134" s="1487"/>
      <c r="AH134" s="1487"/>
      <c r="AI134" s="1501"/>
      <c r="AK134" s="610"/>
      <c r="AL134" s="610"/>
      <c r="AM134" s="628"/>
    </row>
    <row r="135" spans="1:39" s="627" customFormat="1" ht="14.15" customHeight="1">
      <c r="A135" s="1481"/>
      <c r="B135" s="1486"/>
      <c r="C135" s="1487"/>
      <c r="D135" s="1487"/>
      <c r="E135" s="1487"/>
      <c r="F135" s="1487"/>
      <c r="G135" s="1487"/>
      <c r="H135" s="1487"/>
      <c r="I135" s="1487"/>
      <c r="J135" s="1487"/>
      <c r="K135" s="1488"/>
      <c r="L135" s="1491"/>
      <c r="M135" s="1492"/>
      <c r="N135" s="1496"/>
      <c r="O135" s="1487"/>
      <c r="P135" s="1487"/>
      <c r="Q135" s="1487"/>
      <c r="R135" s="1487"/>
      <c r="S135" s="1487"/>
      <c r="T135" s="1488"/>
      <c r="U135" s="1496"/>
      <c r="V135" s="1487"/>
      <c r="W135" s="1487"/>
      <c r="X135" s="1487"/>
      <c r="Y135" s="1487"/>
      <c r="Z135" s="1487"/>
      <c r="AA135" s="1488"/>
      <c r="AB135" s="1496"/>
      <c r="AC135" s="1487"/>
      <c r="AD135" s="1487"/>
      <c r="AE135" s="1487"/>
      <c r="AF135" s="1487"/>
      <c r="AG135" s="1487"/>
      <c r="AH135" s="1487"/>
      <c r="AI135" s="1501"/>
      <c r="AK135" s="610"/>
      <c r="AL135" s="610"/>
      <c r="AM135" s="628"/>
    </row>
    <row r="136" spans="1:39" s="627" customFormat="1" ht="14.15" customHeight="1">
      <c r="A136" s="1481"/>
      <c r="B136" s="1512" t="s">
        <v>512</v>
      </c>
      <c r="C136" s="1513"/>
      <c r="D136" s="1513"/>
      <c r="E136" s="631" t="s">
        <v>283</v>
      </c>
      <c r="F136" s="1514"/>
      <c r="G136" s="1514"/>
      <c r="H136" s="1514"/>
      <c r="I136" s="1514"/>
      <c r="J136" s="1514"/>
      <c r="K136" s="632" t="s">
        <v>303</v>
      </c>
      <c r="L136" s="1506"/>
      <c r="M136" s="1507"/>
      <c r="N136" s="1508"/>
      <c r="O136" s="1509"/>
      <c r="P136" s="1509"/>
      <c r="Q136" s="1509"/>
      <c r="R136" s="1509"/>
      <c r="S136" s="1509"/>
      <c r="T136" s="1510"/>
      <c r="U136" s="1508"/>
      <c r="V136" s="1509"/>
      <c r="W136" s="1509"/>
      <c r="X136" s="1509"/>
      <c r="Y136" s="1509"/>
      <c r="Z136" s="1509"/>
      <c r="AA136" s="1510"/>
      <c r="AB136" s="1508"/>
      <c r="AC136" s="1509"/>
      <c r="AD136" s="1509"/>
      <c r="AE136" s="1509"/>
      <c r="AF136" s="1509"/>
      <c r="AG136" s="1509"/>
      <c r="AH136" s="1509"/>
      <c r="AI136" s="1511"/>
      <c r="AK136" s="610"/>
      <c r="AL136" s="610"/>
      <c r="AM136" s="628"/>
    </row>
    <row r="137" spans="1:39" s="627" customFormat="1" ht="14.15" customHeight="1">
      <c r="A137" s="1480" t="s">
        <v>514</v>
      </c>
      <c r="B137" s="1483"/>
      <c r="C137" s="1484"/>
      <c r="D137" s="1484"/>
      <c r="E137" s="1484"/>
      <c r="F137" s="1484"/>
      <c r="G137" s="1484"/>
      <c r="H137" s="1484"/>
      <c r="I137" s="1484"/>
      <c r="J137" s="1484"/>
      <c r="K137" s="1485"/>
      <c r="L137" s="1489"/>
      <c r="M137" s="1490"/>
      <c r="N137" s="1495"/>
      <c r="O137" s="1484"/>
      <c r="P137" s="1484"/>
      <c r="Q137" s="1484"/>
      <c r="R137" s="1484"/>
      <c r="S137" s="1484"/>
      <c r="T137" s="1485"/>
      <c r="U137" s="1495"/>
      <c r="V137" s="1484"/>
      <c r="W137" s="1484"/>
      <c r="X137" s="1484"/>
      <c r="Y137" s="1484"/>
      <c r="Z137" s="1484"/>
      <c r="AA137" s="1485"/>
      <c r="AB137" s="1495"/>
      <c r="AC137" s="1484"/>
      <c r="AD137" s="1484"/>
      <c r="AE137" s="1484"/>
      <c r="AF137" s="1484"/>
      <c r="AG137" s="1484"/>
      <c r="AH137" s="1484"/>
      <c r="AI137" s="1500"/>
      <c r="AK137" s="610"/>
      <c r="AL137" s="610"/>
      <c r="AM137" s="628"/>
    </row>
    <row r="138" spans="1:39" s="627" customFormat="1" ht="14.15" customHeight="1">
      <c r="A138" s="1481"/>
      <c r="B138" s="1486"/>
      <c r="C138" s="1487"/>
      <c r="D138" s="1487"/>
      <c r="E138" s="1487"/>
      <c r="F138" s="1487"/>
      <c r="G138" s="1487"/>
      <c r="H138" s="1487"/>
      <c r="I138" s="1487"/>
      <c r="J138" s="1487"/>
      <c r="K138" s="1488"/>
      <c r="L138" s="1491"/>
      <c r="M138" s="1492"/>
      <c r="N138" s="1496"/>
      <c r="O138" s="1487"/>
      <c r="P138" s="1487"/>
      <c r="Q138" s="1487"/>
      <c r="R138" s="1487"/>
      <c r="S138" s="1487"/>
      <c r="T138" s="1488"/>
      <c r="U138" s="1496"/>
      <c r="V138" s="1487"/>
      <c r="W138" s="1487"/>
      <c r="X138" s="1487"/>
      <c r="Y138" s="1487"/>
      <c r="Z138" s="1487"/>
      <c r="AA138" s="1488"/>
      <c r="AB138" s="1496"/>
      <c r="AC138" s="1487"/>
      <c r="AD138" s="1487"/>
      <c r="AE138" s="1487"/>
      <c r="AF138" s="1487"/>
      <c r="AG138" s="1487"/>
      <c r="AH138" s="1487"/>
      <c r="AI138" s="1501"/>
      <c r="AK138" s="610"/>
      <c r="AL138" s="610"/>
      <c r="AM138" s="628"/>
    </row>
    <row r="139" spans="1:39" s="627" customFormat="1" ht="14.15" customHeight="1">
      <c r="A139" s="1481"/>
      <c r="B139" s="1486"/>
      <c r="C139" s="1487"/>
      <c r="D139" s="1487"/>
      <c r="E139" s="1487"/>
      <c r="F139" s="1487"/>
      <c r="G139" s="1487"/>
      <c r="H139" s="1487"/>
      <c r="I139" s="1487"/>
      <c r="J139" s="1487"/>
      <c r="K139" s="1488"/>
      <c r="L139" s="1491"/>
      <c r="M139" s="1492"/>
      <c r="N139" s="1496"/>
      <c r="O139" s="1487"/>
      <c r="P139" s="1487"/>
      <c r="Q139" s="1487"/>
      <c r="R139" s="1487"/>
      <c r="S139" s="1487"/>
      <c r="T139" s="1488"/>
      <c r="U139" s="1496"/>
      <c r="V139" s="1487"/>
      <c r="W139" s="1487"/>
      <c r="X139" s="1487"/>
      <c r="Y139" s="1487"/>
      <c r="Z139" s="1487"/>
      <c r="AA139" s="1488"/>
      <c r="AB139" s="1496"/>
      <c r="AC139" s="1487"/>
      <c r="AD139" s="1487"/>
      <c r="AE139" s="1487"/>
      <c r="AF139" s="1487"/>
      <c r="AG139" s="1487"/>
      <c r="AH139" s="1487"/>
      <c r="AI139" s="1501"/>
      <c r="AK139" s="610"/>
      <c r="AL139" s="610"/>
      <c r="AM139" s="628"/>
    </row>
    <row r="140" spans="1:39" s="627" customFormat="1" ht="14.15" customHeight="1">
      <c r="A140" s="1481"/>
      <c r="B140" s="1486"/>
      <c r="C140" s="1487"/>
      <c r="D140" s="1487"/>
      <c r="E140" s="1487"/>
      <c r="F140" s="1487"/>
      <c r="G140" s="1487"/>
      <c r="H140" s="1487"/>
      <c r="I140" s="1487"/>
      <c r="J140" s="1487"/>
      <c r="K140" s="1488"/>
      <c r="L140" s="1491"/>
      <c r="M140" s="1492"/>
      <c r="N140" s="1496"/>
      <c r="O140" s="1487"/>
      <c r="P140" s="1487"/>
      <c r="Q140" s="1487"/>
      <c r="R140" s="1487"/>
      <c r="S140" s="1487"/>
      <c r="T140" s="1488"/>
      <c r="U140" s="1496"/>
      <c r="V140" s="1487"/>
      <c r="W140" s="1487"/>
      <c r="X140" s="1487"/>
      <c r="Y140" s="1487"/>
      <c r="Z140" s="1487"/>
      <c r="AA140" s="1488"/>
      <c r="AB140" s="1496"/>
      <c r="AC140" s="1487"/>
      <c r="AD140" s="1487"/>
      <c r="AE140" s="1487"/>
      <c r="AF140" s="1487"/>
      <c r="AG140" s="1487"/>
      <c r="AH140" s="1487"/>
      <c r="AI140" s="1501"/>
      <c r="AK140" s="610"/>
      <c r="AL140" s="610"/>
      <c r="AM140" s="628"/>
    </row>
    <row r="141" spans="1:39" s="627" customFormat="1" ht="14.15" customHeight="1">
      <c r="A141" s="1481"/>
      <c r="B141" s="1512" t="s">
        <v>512</v>
      </c>
      <c r="C141" s="1513"/>
      <c r="D141" s="1513"/>
      <c r="E141" s="631" t="s">
        <v>283</v>
      </c>
      <c r="F141" s="1514"/>
      <c r="G141" s="1514"/>
      <c r="H141" s="1514"/>
      <c r="I141" s="1514"/>
      <c r="J141" s="1514"/>
      <c r="K141" s="632" t="s">
        <v>303</v>
      </c>
      <c r="L141" s="1506"/>
      <c r="M141" s="1507"/>
      <c r="N141" s="1508"/>
      <c r="O141" s="1509"/>
      <c r="P141" s="1509"/>
      <c r="Q141" s="1509"/>
      <c r="R141" s="1509"/>
      <c r="S141" s="1509"/>
      <c r="T141" s="1510"/>
      <c r="U141" s="1508"/>
      <c r="V141" s="1509"/>
      <c r="W141" s="1509"/>
      <c r="X141" s="1509"/>
      <c r="Y141" s="1509"/>
      <c r="Z141" s="1509"/>
      <c r="AA141" s="1510"/>
      <c r="AB141" s="1508"/>
      <c r="AC141" s="1509"/>
      <c r="AD141" s="1509"/>
      <c r="AE141" s="1509"/>
      <c r="AF141" s="1509"/>
      <c r="AG141" s="1509"/>
      <c r="AH141" s="1509"/>
      <c r="AI141" s="1511"/>
      <c r="AK141" s="610"/>
      <c r="AL141" s="610"/>
      <c r="AM141" s="628"/>
    </row>
    <row r="142" spans="1:39" s="627" customFormat="1" ht="14.15" customHeight="1">
      <c r="A142" s="1480" t="s">
        <v>515</v>
      </c>
      <c r="B142" s="1483"/>
      <c r="C142" s="1484"/>
      <c r="D142" s="1484"/>
      <c r="E142" s="1484"/>
      <c r="F142" s="1484"/>
      <c r="G142" s="1484"/>
      <c r="H142" s="1484"/>
      <c r="I142" s="1484"/>
      <c r="J142" s="1484"/>
      <c r="K142" s="1485"/>
      <c r="L142" s="1489"/>
      <c r="M142" s="1490"/>
      <c r="N142" s="1495"/>
      <c r="O142" s="1484"/>
      <c r="P142" s="1484"/>
      <c r="Q142" s="1484"/>
      <c r="R142" s="1484"/>
      <c r="S142" s="1484"/>
      <c r="T142" s="1485"/>
      <c r="U142" s="1495"/>
      <c r="V142" s="1484"/>
      <c r="W142" s="1484"/>
      <c r="X142" s="1484"/>
      <c r="Y142" s="1484"/>
      <c r="Z142" s="1484"/>
      <c r="AA142" s="1485"/>
      <c r="AB142" s="1495"/>
      <c r="AC142" s="1484"/>
      <c r="AD142" s="1484"/>
      <c r="AE142" s="1484"/>
      <c r="AF142" s="1484"/>
      <c r="AG142" s="1484"/>
      <c r="AH142" s="1484"/>
      <c r="AI142" s="1500"/>
      <c r="AK142" s="610"/>
      <c r="AL142" s="610"/>
      <c r="AM142" s="628"/>
    </row>
    <row r="143" spans="1:39" s="627" customFormat="1" ht="14.15" customHeight="1">
      <c r="A143" s="1481"/>
      <c r="B143" s="1486"/>
      <c r="C143" s="1487"/>
      <c r="D143" s="1487"/>
      <c r="E143" s="1487"/>
      <c r="F143" s="1487"/>
      <c r="G143" s="1487"/>
      <c r="H143" s="1487"/>
      <c r="I143" s="1487"/>
      <c r="J143" s="1487"/>
      <c r="K143" s="1488"/>
      <c r="L143" s="1491"/>
      <c r="M143" s="1492"/>
      <c r="N143" s="1496"/>
      <c r="O143" s="1487"/>
      <c r="P143" s="1487"/>
      <c r="Q143" s="1487"/>
      <c r="R143" s="1487"/>
      <c r="S143" s="1487"/>
      <c r="T143" s="1488"/>
      <c r="U143" s="1496"/>
      <c r="V143" s="1487"/>
      <c r="W143" s="1487"/>
      <c r="X143" s="1487"/>
      <c r="Y143" s="1487"/>
      <c r="Z143" s="1487"/>
      <c r="AA143" s="1488"/>
      <c r="AB143" s="1496"/>
      <c r="AC143" s="1487"/>
      <c r="AD143" s="1487"/>
      <c r="AE143" s="1487"/>
      <c r="AF143" s="1487"/>
      <c r="AG143" s="1487"/>
      <c r="AH143" s="1487"/>
      <c r="AI143" s="1501"/>
      <c r="AK143" s="610"/>
      <c r="AL143" s="610"/>
      <c r="AM143" s="628"/>
    </row>
    <row r="144" spans="1:39" s="627" customFormat="1" ht="14.15" customHeight="1">
      <c r="A144" s="1481"/>
      <c r="B144" s="1486"/>
      <c r="C144" s="1487"/>
      <c r="D144" s="1487"/>
      <c r="E144" s="1487"/>
      <c r="F144" s="1487"/>
      <c r="G144" s="1487"/>
      <c r="H144" s="1487"/>
      <c r="I144" s="1487"/>
      <c r="J144" s="1487"/>
      <c r="K144" s="1488"/>
      <c r="L144" s="1491"/>
      <c r="M144" s="1492"/>
      <c r="N144" s="1496"/>
      <c r="O144" s="1487"/>
      <c r="P144" s="1487"/>
      <c r="Q144" s="1487"/>
      <c r="R144" s="1487"/>
      <c r="S144" s="1487"/>
      <c r="T144" s="1488"/>
      <c r="U144" s="1496"/>
      <c r="V144" s="1487"/>
      <c r="W144" s="1487"/>
      <c r="X144" s="1487"/>
      <c r="Y144" s="1487"/>
      <c r="Z144" s="1487"/>
      <c r="AA144" s="1488"/>
      <c r="AB144" s="1496"/>
      <c r="AC144" s="1487"/>
      <c r="AD144" s="1487"/>
      <c r="AE144" s="1487"/>
      <c r="AF144" s="1487"/>
      <c r="AG144" s="1487"/>
      <c r="AH144" s="1487"/>
      <c r="AI144" s="1501"/>
      <c r="AK144" s="610"/>
      <c r="AL144" s="610"/>
      <c r="AM144" s="628"/>
    </row>
    <row r="145" spans="1:39" s="627" customFormat="1" ht="14.15" customHeight="1">
      <c r="A145" s="1481"/>
      <c r="B145" s="1486"/>
      <c r="C145" s="1487"/>
      <c r="D145" s="1487"/>
      <c r="E145" s="1487"/>
      <c r="F145" s="1487"/>
      <c r="G145" s="1487"/>
      <c r="H145" s="1487"/>
      <c r="I145" s="1487"/>
      <c r="J145" s="1487"/>
      <c r="K145" s="1488"/>
      <c r="L145" s="1491"/>
      <c r="M145" s="1492"/>
      <c r="N145" s="1496"/>
      <c r="O145" s="1487"/>
      <c r="P145" s="1487"/>
      <c r="Q145" s="1487"/>
      <c r="R145" s="1487"/>
      <c r="S145" s="1487"/>
      <c r="T145" s="1488"/>
      <c r="U145" s="1496"/>
      <c r="V145" s="1487"/>
      <c r="W145" s="1487"/>
      <c r="X145" s="1487"/>
      <c r="Y145" s="1487"/>
      <c r="Z145" s="1487"/>
      <c r="AA145" s="1488"/>
      <c r="AB145" s="1496"/>
      <c r="AC145" s="1487"/>
      <c r="AD145" s="1487"/>
      <c r="AE145" s="1487"/>
      <c r="AF145" s="1487"/>
      <c r="AG145" s="1487"/>
      <c r="AH145" s="1487"/>
      <c r="AI145" s="1501"/>
      <c r="AK145" s="610"/>
      <c r="AL145" s="610"/>
      <c r="AM145" s="628"/>
    </row>
    <row r="146" spans="1:39" s="627" customFormat="1" ht="14.15" customHeight="1">
      <c r="A146" s="1481"/>
      <c r="B146" s="1512" t="s">
        <v>512</v>
      </c>
      <c r="C146" s="1513"/>
      <c r="D146" s="1513"/>
      <c r="E146" s="631" t="s">
        <v>283</v>
      </c>
      <c r="F146" s="1514"/>
      <c r="G146" s="1514"/>
      <c r="H146" s="1514"/>
      <c r="I146" s="1514"/>
      <c r="J146" s="1514"/>
      <c r="K146" s="632" t="s">
        <v>303</v>
      </c>
      <c r="L146" s="1506"/>
      <c r="M146" s="1507"/>
      <c r="N146" s="1508"/>
      <c r="O146" s="1509"/>
      <c r="P146" s="1509"/>
      <c r="Q146" s="1509"/>
      <c r="R146" s="1509"/>
      <c r="S146" s="1509"/>
      <c r="T146" s="1510"/>
      <c r="U146" s="1508"/>
      <c r="V146" s="1509"/>
      <c r="W146" s="1509"/>
      <c r="X146" s="1509"/>
      <c r="Y146" s="1509"/>
      <c r="Z146" s="1509"/>
      <c r="AA146" s="1510"/>
      <c r="AB146" s="1508"/>
      <c r="AC146" s="1509"/>
      <c r="AD146" s="1509"/>
      <c r="AE146" s="1509"/>
      <c r="AF146" s="1509"/>
      <c r="AG146" s="1509"/>
      <c r="AH146" s="1509"/>
      <c r="AI146" s="1511"/>
      <c r="AK146" s="610"/>
      <c r="AL146" s="610"/>
      <c r="AM146" s="628"/>
    </row>
    <row r="147" spans="1:39" s="627" customFormat="1" ht="14.15" customHeight="1">
      <c r="A147" s="1480" t="s">
        <v>516</v>
      </c>
      <c r="B147" s="1483"/>
      <c r="C147" s="1484"/>
      <c r="D147" s="1484"/>
      <c r="E147" s="1484"/>
      <c r="F147" s="1484"/>
      <c r="G147" s="1484"/>
      <c r="H147" s="1484"/>
      <c r="I147" s="1484"/>
      <c r="J147" s="1484"/>
      <c r="K147" s="1485"/>
      <c r="L147" s="1489"/>
      <c r="M147" s="1490"/>
      <c r="N147" s="1495"/>
      <c r="O147" s="1484"/>
      <c r="P147" s="1484"/>
      <c r="Q147" s="1484"/>
      <c r="R147" s="1484"/>
      <c r="S147" s="1484"/>
      <c r="T147" s="1485"/>
      <c r="U147" s="1495"/>
      <c r="V147" s="1484"/>
      <c r="W147" s="1484"/>
      <c r="X147" s="1484"/>
      <c r="Y147" s="1484"/>
      <c r="Z147" s="1484"/>
      <c r="AA147" s="1485"/>
      <c r="AB147" s="1495"/>
      <c r="AC147" s="1484"/>
      <c r="AD147" s="1484"/>
      <c r="AE147" s="1484"/>
      <c r="AF147" s="1484"/>
      <c r="AG147" s="1484"/>
      <c r="AH147" s="1484"/>
      <c r="AI147" s="1500"/>
      <c r="AK147" s="610"/>
      <c r="AL147" s="610"/>
      <c r="AM147" s="628"/>
    </row>
    <row r="148" spans="1:39" s="627" customFormat="1" ht="14.15" customHeight="1">
      <c r="A148" s="1481"/>
      <c r="B148" s="1486"/>
      <c r="C148" s="1487"/>
      <c r="D148" s="1487"/>
      <c r="E148" s="1487"/>
      <c r="F148" s="1487"/>
      <c r="G148" s="1487"/>
      <c r="H148" s="1487"/>
      <c r="I148" s="1487"/>
      <c r="J148" s="1487"/>
      <c r="K148" s="1488"/>
      <c r="L148" s="1491"/>
      <c r="M148" s="1492"/>
      <c r="N148" s="1496"/>
      <c r="O148" s="1487"/>
      <c r="P148" s="1487"/>
      <c r="Q148" s="1487"/>
      <c r="R148" s="1487"/>
      <c r="S148" s="1487"/>
      <c r="T148" s="1488"/>
      <c r="U148" s="1496"/>
      <c r="V148" s="1487"/>
      <c r="W148" s="1487"/>
      <c r="X148" s="1487"/>
      <c r="Y148" s="1487"/>
      <c r="Z148" s="1487"/>
      <c r="AA148" s="1488"/>
      <c r="AB148" s="1496"/>
      <c r="AC148" s="1487"/>
      <c r="AD148" s="1487"/>
      <c r="AE148" s="1487"/>
      <c r="AF148" s="1487"/>
      <c r="AG148" s="1487"/>
      <c r="AH148" s="1487"/>
      <c r="AI148" s="1501"/>
      <c r="AK148" s="610"/>
      <c r="AL148" s="610"/>
      <c r="AM148" s="628"/>
    </row>
    <row r="149" spans="1:39" s="627" customFormat="1" ht="14.15" customHeight="1">
      <c r="A149" s="1481"/>
      <c r="B149" s="1486"/>
      <c r="C149" s="1487"/>
      <c r="D149" s="1487"/>
      <c r="E149" s="1487"/>
      <c r="F149" s="1487"/>
      <c r="G149" s="1487"/>
      <c r="H149" s="1487"/>
      <c r="I149" s="1487"/>
      <c r="J149" s="1487"/>
      <c r="K149" s="1488"/>
      <c r="L149" s="1491"/>
      <c r="M149" s="1492"/>
      <c r="N149" s="1496"/>
      <c r="O149" s="1487"/>
      <c r="P149" s="1487"/>
      <c r="Q149" s="1487"/>
      <c r="R149" s="1487"/>
      <c r="S149" s="1487"/>
      <c r="T149" s="1488"/>
      <c r="U149" s="1496"/>
      <c r="V149" s="1487"/>
      <c r="W149" s="1487"/>
      <c r="X149" s="1487"/>
      <c r="Y149" s="1487"/>
      <c r="Z149" s="1487"/>
      <c r="AA149" s="1488"/>
      <c r="AB149" s="1496"/>
      <c r="AC149" s="1487"/>
      <c r="AD149" s="1487"/>
      <c r="AE149" s="1487"/>
      <c r="AF149" s="1487"/>
      <c r="AG149" s="1487"/>
      <c r="AH149" s="1487"/>
      <c r="AI149" s="1501"/>
      <c r="AK149" s="610"/>
      <c r="AL149" s="610"/>
      <c r="AM149" s="628"/>
    </row>
    <row r="150" spans="1:39" s="627" customFormat="1" ht="14.15" customHeight="1">
      <c r="A150" s="1481"/>
      <c r="B150" s="1486"/>
      <c r="C150" s="1487"/>
      <c r="D150" s="1487"/>
      <c r="E150" s="1487"/>
      <c r="F150" s="1487"/>
      <c r="G150" s="1487"/>
      <c r="H150" s="1487"/>
      <c r="I150" s="1487"/>
      <c r="J150" s="1487"/>
      <c r="K150" s="1488"/>
      <c r="L150" s="1491"/>
      <c r="M150" s="1492"/>
      <c r="N150" s="1496"/>
      <c r="O150" s="1487"/>
      <c r="P150" s="1487"/>
      <c r="Q150" s="1487"/>
      <c r="R150" s="1487"/>
      <c r="S150" s="1487"/>
      <c r="T150" s="1488"/>
      <c r="U150" s="1496"/>
      <c r="V150" s="1487"/>
      <c r="W150" s="1487"/>
      <c r="X150" s="1487"/>
      <c r="Y150" s="1487"/>
      <c r="Z150" s="1487"/>
      <c r="AA150" s="1488"/>
      <c r="AB150" s="1496"/>
      <c r="AC150" s="1487"/>
      <c r="AD150" s="1487"/>
      <c r="AE150" s="1487"/>
      <c r="AF150" s="1487"/>
      <c r="AG150" s="1487"/>
      <c r="AH150" s="1487"/>
      <c r="AI150" s="1501"/>
      <c r="AK150" s="610"/>
      <c r="AL150" s="610"/>
      <c r="AM150" s="628"/>
    </row>
    <row r="151" spans="1:39" s="627" customFormat="1" ht="14.15" customHeight="1" thickBot="1">
      <c r="A151" s="1482"/>
      <c r="B151" s="1503" t="s">
        <v>512</v>
      </c>
      <c r="C151" s="1504"/>
      <c r="D151" s="1504"/>
      <c r="E151" s="633" t="s">
        <v>283</v>
      </c>
      <c r="F151" s="1505"/>
      <c r="G151" s="1505"/>
      <c r="H151" s="1505"/>
      <c r="I151" s="1505"/>
      <c r="J151" s="1505"/>
      <c r="K151" s="634" t="s">
        <v>303</v>
      </c>
      <c r="L151" s="1493"/>
      <c r="M151" s="1494"/>
      <c r="N151" s="1497"/>
      <c r="O151" s="1498"/>
      <c r="P151" s="1498"/>
      <c r="Q151" s="1498"/>
      <c r="R151" s="1498"/>
      <c r="S151" s="1498"/>
      <c r="T151" s="1499"/>
      <c r="U151" s="1497"/>
      <c r="V151" s="1498"/>
      <c r="W151" s="1498"/>
      <c r="X151" s="1498"/>
      <c r="Y151" s="1498"/>
      <c r="Z151" s="1498"/>
      <c r="AA151" s="1499"/>
      <c r="AB151" s="1497"/>
      <c r="AC151" s="1498"/>
      <c r="AD151" s="1498"/>
      <c r="AE151" s="1498"/>
      <c r="AF151" s="1498"/>
      <c r="AG151" s="1498"/>
      <c r="AH151" s="1498"/>
      <c r="AI151" s="1502"/>
      <c r="AK151" s="610"/>
      <c r="AL151" s="610"/>
      <c r="AM151" s="628"/>
    </row>
    <row r="152" spans="1:39" s="635" customFormat="1" ht="8.25" customHeight="1">
      <c r="A152" s="577"/>
      <c r="B152" s="577"/>
      <c r="C152" s="577"/>
      <c r="D152" s="577"/>
      <c r="E152" s="577"/>
      <c r="F152" s="577"/>
      <c r="G152" s="577"/>
      <c r="H152" s="577"/>
      <c r="I152" s="577"/>
      <c r="J152" s="577"/>
      <c r="K152" s="577"/>
      <c r="L152" s="577"/>
      <c r="M152" s="577"/>
      <c r="N152" s="577"/>
      <c r="O152" s="577"/>
      <c r="P152" s="577"/>
      <c r="Q152" s="577"/>
      <c r="R152" s="577"/>
      <c r="S152" s="577"/>
      <c r="T152" s="577"/>
      <c r="U152" s="577"/>
      <c r="V152" s="577"/>
      <c r="W152" s="577"/>
      <c r="X152" s="577"/>
      <c r="Y152" s="577"/>
      <c r="Z152" s="577"/>
      <c r="AA152" s="577"/>
      <c r="AB152" s="577"/>
      <c r="AC152" s="577"/>
      <c r="AD152" s="577"/>
      <c r="AE152" s="577"/>
      <c r="AF152" s="577"/>
      <c r="AG152" s="577"/>
      <c r="AH152" s="577"/>
      <c r="AI152" s="577"/>
      <c r="AJ152" s="577"/>
      <c r="AK152" s="610"/>
      <c r="AL152" s="610"/>
    </row>
    <row r="153" spans="1:39" ht="16.899999999999999" customHeight="1">
      <c r="Q153" s="1478" t="s">
        <v>569</v>
      </c>
      <c r="R153" s="1479"/>
      <c r="S153" s="1479"/>
      <c r="T153" s="1479"/>
      <c r="U153" s="1479"/>
      <c r="V153" s="1479"/>
      <c r="W153" s="1479"/>
      <c r="X153" s="1479"/>
      <c r="Y153" s="1479"/>
      <c r="Z153" s="1479"/>
      <c r="AA153" s="1479"/>
      <c r="AB153" s="1479"/>
      <c r="AC153" s="1479"/>
      <c r="AD153" s="1479"/>
      <c r="AE153" s="1479"/>
      <c r="AF153" s="1479"/>
      <c r="AG153" s="1479"/>
      <c r="AH153" s="1479"/>
      <c r="AI153" s="1479"/>
    </row>
    <row r="154" spans="1:39" ht="16.899999999999999" customHeight="1">
      <c r="Q154" s="1479"/>
      <c r="R154" s="1479"/>
      <c r="S154" s="1479"/>
      <c r="T154" s="1479"/>
      <c r="U154" s="1479"/>
      <c r="V154" s="1479"/>
      <c r="W154" s="1479"/>
      <c r="X154" s="1479"/>
      <c r="Y154" s="1479"/>
      <c r="Z154" s="1479"/>
      <c r="AA154" s="1479"/>
      <c r="AB154" s="1479"/>
      <c r="AC154" s="1479"/>
      <c r="AD154" s="1479"/>
      <c r="AE154" s="1479"/>
      <c r="AF154" s="1479"/>
      <c r="AG154" s="1479"/>
      <c r="AH154" s="1479"/>
      <c r="AI154" s="1479"/>
    </row>
  </sheetData>
  <sheetProtection algorithmName="SHA-512" hashValue="xQpC5Ug0rPkUSCWWOea6i7q9P6eRsS0P0pMV7YFKhdl9SumzpakSI74iiygBwQReLiY6LsYJ/masiB/OvrSzSw==" saltValue="gckK2jtUhg+DQsAIBU4SZA==" spinCount="100000" sheet="1" formatCells="0" formatColumns="0" formatRows="0" selectLockedCells="1"/>
  <mergeCells count="353">
    <mergeCell ref="A2:O2"/>
    <mergeCell ref="V2:Y2"/>
    <mergeCell ref="Z2:AI2"/>
    <mergeCell ref="A3:AI3"/>
    <mergeCell ref="A4:H4"/>
    <mergeCell ref="I4:S4"/>
    <mergeCell ref="T4:X4"/>
    <mergeCell ref="Y4:AI4"/>
    <mergeCell ref="B9:AI9"/>
    <mergeCell ref="I7:J7"/>
    <mergeCell ref="L7:M7"/>
    <mergeCell ref="Y13:AI14"/>
    <mergeCell ref="I14:S15"/>
    <mergeCell ref="T15:X15"/>
    <mergeCell ref="Y15:Z15"/>
    <mergeCell ref="AC15:AD15"/>
    <mergeCell ref="AF15:AG15"/>
    <mergeCell ref="C16:C18"/>
    <mergeCell ref="D16:H18"/>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L26:M26"/>
    <mergeCell ref="N26:T26"/>
    <mergeCell ref="U26:AA26"/>
    <mergeCell ref="AC21:AD21"/>
    <mergeCell ref="AF21:AG21"/>
    <mergeCell ref="C22:J22"/>
    <mergeCell ref="B23:AI23"/>
    <mergeCell ref="A24:K24"/>
    <mergeCell ref="L24:AI24"/>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Z89:AA89"/>
    <mergeCell ref="AB89:AI89"/>
    <mergeCell ref="B81:AH81"/>
    <mergeCell ref="A82:G88"/>
    <mergeCell ref="H82:U82"/>
    <mergeCell ref="V82:AI82"/>
    <mergeCell ref="H83:U83"/>
    <mergeCell ref="V83:AI85"/>
    <mergeCell ref="H84:U85"/>
    <mergeCell ref="H86:U86"/>
    <mergeCell ref="V86:AI88"/>
    <mergeCell ref="H87:U88"/>
    <mergeCell ref="A102:O102"/>
    <mergeCell ref="V102:Y102"/>
    <mergeCell ref="Z102:AI102"/>
    <mergeCell ref="A103:AI103"/>
    <mergeCell ref="AA5:AA7"/>
    <mergeCell ref="AB5:AB7"/>
    <mergeCell ref="AC5:AD7"/>
    <mergeCell ref="AE5:AE7"/>
    <mergeCell ref="AF5:AG7"/>
    <mergeCell ref="AH5:AI7"/>
    <mergeCell ref="B91:AI91"/>
    <mergeCell ref="A92:AI92"/>
    <mergeCell ref="A93:AI95"/>
    <mergeCell ref="A96:AI96"/>
    <mergeCell ref="A97:AI99"/>
    <mergeCell ref="A5:H7"/>
    <mergeCell ref="I5:J5"/>
    <mergeCell ref="M5:N5"/>
    <mergeCell ref="T5:X7"/>
    <mergeCell ref="Y5:Z7"/>
    <mergeCell ref="A89:G89"/>
    <mergeCell ref="H89:N89"/>
    <mergeCell ref="O89:P89"/>
    <mergeCell ref="Q89:Y89"/>
    <mergeCell ref="AB105:AB107"/>
    <mergeCell ref="AC105:AD107"/>
    <mergeCell ref="AE105:AE107"/>
    <mergeCell ref="AF105:AG107"/>
    <mergeCell ref="AH105:AI107"/>
    <mergeCell ref="I107:J107"/>
    <mergeCell ref="L107:M107"/>
    <mergeCell ref="A104:H104"/>
    <mergeCell ref="I104:S104"/>
    <mergeCell ref="T104:X104"/>
    <mergeCell ref="Y104:AI104"/>
    <mergeCell ref="A105:H107"/>
    <mergeCell ref="I105:J105"/>
    <mergeCell ref="M105:N105"/>
    <mergeCell ref="T105:X107"/>
    <mergeCell ref="Y105:Z107"/>
    <mergeCell ref="AA105:AA107"/>
    <mergeCell ref="B109:AI109"/>
    <mergeCell ref="A110:B121"/>
    <mergeCell ref="C110:C112"/>
    <mergeCell ref="D110:H112"/>
    <mergeCell ref="J110:R110"/>
    <mergeCell ref="T110:X111"/>
    <mergeCell ref="Y110:AI111"/>
    <mergeCell ref="I111:S112"/>
    <mergeCell ref="T112:X112"/>
    <mergeCell ref="Y112:Z112"/>
    <mergeCell ref="AC112:AD112"/>
    <mergeCell ref="AF112:AG112"/>
    <mergeCell ref="C113:C115"/>
    <mergeCell ref="D113:H115"/>
    <mergeCell ref="J113:R113"/>
    <mergeCell ref="T113:X114"/>
    <mergeCell ref="Y113:AI114"/>
    <mergeCell ref="I114:S115"/>
    <mergeCell ref="T115:X115"/>
    <mergeCell ref="Y115:Z115"/>
    <mergeCell ref="AC115:AD115"/>
    <mergeCell ref="AF115:AG115"/>
    <mergeCell ref="C116:C118"/>
    <mergeCell ref="D116:H118"/>
    <mergeCell ref="J116:R116"/>
    <mergeCell ref="T116:X117"/>
    <mergeCell ref="Y116:AI117"/>
    <mergeCell ref="I117:S118"/>
    <mergeCell ref="T118:X118"/>
    <mergeCell ref="Y118:Z118"/>
    <mergeCell ref="AC118:AD118"/>
    <mergeCell ref="AF118:AG118"/>
    <mergeCell ref="C119:C121"/>
    <mergeCell ref="D119:H121"/>
    <mergeCell ref="J119:R119"/>
    <mergeCell ref="T119:X120"/>
    <mergeCell ref="Y119:AI120"/>
    <mergeCell ref="I120:S121"/>
    <mergeCell ref="T121:X121"/>
    <mergeCell ref="Y121:Z121"/>
    <mergeCell ref="L126:M126"/>
    <mergeCell ref="N126:T126"/>
    <mergeCell ref="U126:AA126"/>
    <mergeCell ref="AC121:AD121"/>
    <mergeCell ref="AF121:AG121"/>
    <mergeCell ref="C122:J122"/>
    <mergeCell ref="B123:AI123"/>
    <mergeCell ref="A124:K124"/>
    <mergeCell ref="L124:AI124"/>
    <mergeCell ref="A132:A136"/>
    <mergeCell ref="B132:K135"/>
    <mergeCell ref="L132:M136"/>
    <mergeCell ref="N132:T136"/>
    <mergeCell ref="U132:AA136"/>
    <mergeCell ref="AB132:AI136"/>
    <mergeCell ref="B136:D136"/>
    <mergeCell ref="F136:J136"/>
    <mergeCell ref="AB126:AI126"/>
    <mergeCell ref="A127:A131"/>
    <mergeCell ref="B127:K130"/>
    <mergeCell ref="L127:M131"/>
    <mergeCell ref="N127:T131"/>
    <mergeCell ref="U127:AA131"/>
    <mergeCell ref="AB127:AI131"/>
    <mergeCell ref="B131:D131"/>
    <mergeCell ref="F131:J131"/>
    <mergeCell ref="A125:A126"/>
    <mergeCell ref="B125:K125"/>
    <mergeCell ref="L125:M125"/>
    <mergeCell ref="N125:T125"/>
    <mergeCell ref="U125:AA125"/>
    <mergeCell ref="AB125:AI125"/>
    <mergeCell ref="B126:K126"/>
    <mergeCell ref="A142:A146"/>
    <mergeCell ref="B142:K145"/>
    <mergeCell ref="L142:M146"/>
    <mergeCell ref="N142:T146"/>
    <mergeCell ref="U142:AA146"/>
    <mergeCell ref="AB142:AI146"/>
    <mergeCell ref="B146:D146"/>
    <mergeCell ref="F146:J146"/>
    <mergeCell ref="A137:A141"/>
    <mergeCell ref="B137:K140"/>
    <mergeCell ref="L137:M141"/>
    <mergeCell ref="N137:T141"/>
    <mergeCell ref="U137:AA141"/>
    <mergeCell ref="AB137:AI141"/>
    <mergeCell ref="B141:D141"/>
    <mergeCell ref="F141:J141"/>
    <mergeCell ref="Q153:AI154"/>
    <mergeCell ref="A147:A151"/>
    <mergeCell ref="B147:K150"/>
    <mergeCell ref="L147:M151"/>
    <mergeCell ref="N147:T151"/>
    <mergeCell ref="U147:AA151"/>
    <mergeCell ref="AB147:AI151"/>
    <mergeCell ref="B151:D151"/>
    <mergeCell ref="F151:J151"/>
  </mergeCells>
  <phoneticPr fontId="10"/>
  <conditionalFormatting sqref="A97">
    <cfRule type="containsBlanks" dxfId="32" priority="15">
      <formula>LEN(TRIM(A97))=0</formula>
    </cfRule>
  </conditionalFormatting>
  <conditionalFormatting sqref="B27:K30 B32:K35 B37:K40 B42:K45 B47:K50">
    <cfRule type="containsBlanks" dxfId="31" priority="31">
      <formula>LEN(TRIM(B27))=0</formula>
    </cfRule>
  </conditionalFormatting>
  <conditionalFormatting sqref="B127:K130 B132:K135 B137:K140 B142:K145 B147:K150">
    <cfRule type="containsBlanks" dxfId="30" priority="5">
      <formula>LEN(TRIM(B127))=0</formula>
    </cfRule>
  </conditionalFormatting>
  <conditionalFormatting sqref="D60:E63">
    <cfRule type="expression" dxfId="29" priority="27">
      <formula>COUNTIF($AK$60:$AK$63,FALSE)=4</formula>
    </cfRule>
  </conditionalFormatting>
  <conditionalFormatting sqref="D64:E67">
    <cfRule type="expression" dxfId="28" priority="26">
      <formula>COUNTIF($AK$64:$AK$67,FALSE)=4</formula>
    </cfRule>
  </conditionalFormatting>
  <conditionalFormatting sqref="D68:E71">
    <cfRule type="expression" dxfId="27" priority="25">
      <formula>COUNTIF($AK$68:$AK$71,FALSE)=4</formula>
    </cfRule>
  </conditionalFormatting>
  <conditionalFormatting sqref="D72:E75">
    <cfRule type="expression" dxfId="26" priority="24">
      <formula>COUNTIF($AK$72:$AK$75,FALSE)=4</formula>
    </cfRule>
  </conditionalFormatting>
  <conditionalFormatting sqref="D76:E79">
    <cfRule type="expression" dxfId="25" priority="23">
      <formula>COUNTIF($AK$76:$AK$79,FALSE)=4</formula>
    </cfRule>
  </conditionalFormatting>
  <conditionalFormatting sqref="F31:J31 F36:J36 F41:J41 F46:J46 F51:J51">
    <cfRule type="containsBlanks" dxfId="24" priority="30">
      <formula>LEN(TRIM(F31))=0</formula>
    </cfRule>
  </conditionalFormatting>
  <conditionalFormatting sqref="F131:J131 F136:J136 F141:J141 F146:J146 F151:J151">
    <cfRule type="containsBlanks" dxfId="23" priority="4">
      <formula>LEN(TRIM(F131))=0</formula>
    </cfRule>
  </conditionalFormatting>
  <conditionalFormatting sqref="J53:P53">
    <cfRule type="expression" dxfId="22" priority="29">
      <formula>COUNTIF($AK$53:$AL$53,FALSE)=2</formula>
    </cfRule>
  </conditionalFormatting>
  <conditionalFormatting sqref="J10:R10 I11:S12 J13:R13 I14:S15 J16:R16 I17:S18 J19:R19 I20:S21">
    <cfRule type="containsBlanks" dxfId="21" priority="35">
      <formula>LEN(TRIM(I10))=0</formula>
    </cfRule>
  </conditionalFormatting>
  <conditionalFormatting sqref="J110:R110 I111:S112 J113:R113 I114:S115 J116:R116 I117:S118 J119:R119 I120:S121">
    <cfRule type="containsBlanks" dxfId="20" priority="9">
      <formula>LEN(TRIM(I110))=0</formula>
    </cfRule>
  </conditionalFormatting>
  <conditionalFormatting sqref="J60:V79">
    <cfRule type="containsBlanks" dxfId="19" priority="28">
      <formula>LEN(TRIM(J60))=0</formula>
    </cfRule>
  </conditionalFormatting>
  <conditionalFormatting sqref="K5 M5:N5 P5 N7 P7 R7">
    <cfRule type="containsBlanks" dxfId="18" priority="12">
      <formula>LEN(TRIM(K5))=0</formula>
    </cfRule>
  </conditionalFormatting>
  <conditionalFormatting sqref="K105 M105:N105 P105 N107 P107 R107">
    <cfRule type="containsBlanks" dxfId="17" priority="1">
      <formula>LEN(TRIM(K105))=0</formula>
    </cfRule>
  </conditionalFormatting>
  <conditionalFormatting sqref="L27:AI51">
    <cfRule type="containsBlanks" dxfId="16" priority="32">
      <formula>LEN(TRIM(L27))=0</formula>
    </cfRule>
  </conditionalFormatting>
  <conditionalFormatting sqref="L127:AI151">
    <cfRule type="containsBlanks" dxfId="15" priority="6">
      <formula>LEN(TRIM(L127))=0</formula>
    </cfRule>
  </conditionalFormatting>
  <conditionalFormatting sqref="V83:AI88 H84:U85 H87:U88 H89:N89 Q89:Y89 AB89:AI89 A93">
    <cfRule type="containsBlanks" dxfId="14" priority="16">
      <formula>LEN(TRIM(A83))=0</formula>
    </cfRule>
  </conditionalFormatting>
  <conditionalFormatting sqref="W60:W63">
    <cfRule type="expression" dxfId="13" priority="22">
      <formula>COUNTIF($AL$60:$AL$62,FALSE)=3</formula>
    </cfRule>
  </conditionalFormatting>
  <conditionalFormatting sqref="W64:W67">
    <cfRule type="expression" dxfId="12" priority="21">
      <formula>COUNTIF($AL$64:$AL$66,FALSE)=3</formula>
    </cfRule>
  </conditionalFormatting>
  <conditionalFormatting sqref="W68:W71">
    <cfRule type="expression" dxfId="11" priority="20">
      <formula>COUNTIF($AL$68:$AL$70,FALSE)=3</formula>
    </cfRule>
  </conditionalFormatting>
  <conditionalFormatting sqref="W72:W75">
    <cfRule type="expression" dxfId="10" priority="19">
      <formula>COUNTIF($AL$72:$AL$74,FALSE)=3</formula>
    </cfRule>
  </conditionalFormatting>
  <conditionalFormatting sqref="W76:W79">
    <cfRule type="expression" dxfId="9" priority="18">
      <formula>COUNTIF($AL$76:$AL$79,FALSE)=3</formula>
    </cfRule>
  </conditionalFormatting>
  <conditionalFormatting sqref="Y4:AI4">
    <cfRule type="containsBlanks" dxfId="8" priority="36">
      <formula>LEN(TRIM(Y4))=0</formula>
    </cfRule>
  </conditionalFormatting>
  <conditionalFormatting sqref="Y10:AI11 Y13:AI14 Y16:AI17 Y19:AI20">
    <cfRule type="containsBlanks" dxfId="7" priority="34">
      <formula>LEN(TRIM(Y10))=0</formula>
    </cfRule>
  </conditionalFormatting>
  <conditionalFormatting sqref="Y104:AI104">
    <cfRule type="containsBlanks" dxfId="6" priority="10">
      <formula>LEN(TRIM(Y104))=0</formula>
    </cfRule>
  </conditionalFormatting>
  <conditionalFormatting sqref="Y110:AI111 Y113:AI114 Y116:AI117 Y119:AI120">
    <cfRule type="containsBlanks" dxfId="5" priority="8">
      <formula>LEN(TRIM(Y110))=0</formula>
    </cfRule>
  </conditionalFormatting>
  <conditionalFormatting sqref="AA5:AA7 AC5:AD7 AF5:AG7">
    <cfRule type="containsBlanks" dxfId="4" priority="11">
      <formula>LEN(TRIM(AA5))=0</formula>
    </cfRule>
  </conditionalFormatting>
  <conditionalFormatting sqref="AA12 AC12:AD12 AF12:AG12 AA15 AC15:AD15 AF15:AG15 AA18 AC18:AD18 AF18:AG18 AA21 AC21:AD21 AF21:AG21">
    <cfRule type="containsBlanks" dxfId="3" priority="33">
      <formula>LEN(TRIM(AA12))=0</formula>
    </cfRule>
  </conditionalFormatting>
  <conditionalFormatting sqref="AA105:AA107 AC105:AD107 AF105:AG107">
    <cfRule type="containsBlanks" dxfId="2" priority="2">
      <formula>LEN(TRIM(AA105))=0</formula>
    </cfRule>
  </conditionalFormatting>
  <conditionalFormatting sqref="AA112 AC112:AD112 AF112:AG112 AA115 AC115:AD115 AF115:AG115 AA118 AC118:AD118 AF118:AG118 AA121 AC121:AD121 AF121:AG121">
    <cfRule type="containsBlanks" dxfId="1" priority="7">
      <formula>LEN(TRIM(AA112))=0</formula>
    </cfRule>
  </conditionalFormatting>
  <conditionalFormatting sqref="AE63:AF63 AH63:AI63 AE67:AF67 AH67:AI67 AE71:AF71 AH71:AI71 AE75:AF75 AH75:AI75 AE79:AF79 AH79:AI79">
    <cfRule type="expression" dxfId="0" priority="17">
      <formula>$AL62=TRUE</formula>
    </cfRule>
    <cfRule type="notContainsBlanks" priority="13" stopIfTrue="1">
      <formula>LEN(TRIM(AE63))&gt;0</formula>
    </cfRule>
  </conditionalFormatting>
  <dataValidations count="1">
    <dataValidation imeMode="halfKatakana" allowBlank="1" showInputMessage="1" showErrorMessage="1" sqref="J10:R10 J13:R13 J16:R16 J19:R19 J110:R110 J113:R113 J116:R116 J119:R119" xr:uid="{00000000-0002-0000-0D00-000000000000}"/>
  </dataValidations>
  <printOptions horizontalCentered="1"/>
  <pageMargins left="0.59055118110236227" right="0.23622047244094491" top="0.55118110236220474" bottom="0.35433070866141736" header="0.31496062992125984" footer="0.27559055118110237"/>
  <pageSetup paperSize="9" scale="106" fitToHeight="3"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91" r:id="rId4" name="Check Box 3">
              <controlPr locked="0" defaultSize="0" autoFill="0" autoLine="0" autoPict="0">
                <anchor moveWithCells="1">
                  <from>
                    <xdr:col>21</xdr:col>
                    <xdr:colOff>190500</xdr:colOff>
                    <xdr:row>58</xdr:row>
                    <xdr:rowOff>152400</xdr:rowOff>
                  </from>
                  <to>
                    <xdr:col>23</xdr:col>
                    <xdr:colOff>88900</xdr:colOff>
                    <xdr:row>60</xdr:row>
                    <xdr:rowOff>31750</xdr:rowOff>
                  </to>
                </anchor>
              </controlPr>
            </control>
          </mc:Choice>
        </mc:AlternateContent>
        <mc:AlternateContent xmlns:mc="http://schemas.openxmlformats.org/markup-compatibility/2006">
          <mc:Choice Requires="x14">
            <control shapeId="114692" r:id="rId5" name="Check Box 4">
              <controlPr locked="0" defaultSize="0" autoFill="0" autoLine="0" autoPict="0">
                <anchor moveWithCells="1">
                  <from>
                    <xdr:col>21</xdr:col>
                    <xdr:colOff>190500</xdr:colOff>
                    <xdr:row>59</xdr:row>
                    <xdr:rowOff>165100</xdr:rowOff>
                  </from>
                  <to>
                    <xdr:col>23</xdr:col>
                    <xdr:colOff>88900</xdr:colOff>
                    <xdr:row>61</xdr:row>
                    <xdr:rowOff>31750</xdr:rowOff>
                  </to>
                </anchor>
              </controlPr>
            </control>
          </mc:Choice>
        </mc:AlternateContent>
        <mc:AlternateContent xmlns:mc="http://schemas.openxmlformats.org/markup-compatibility/2006">
          <mc:Choice Requires="x14">
            <control shapeId="114693" r:id="rId6" name="Check Box 5">
              <controlPr locked="0" defaultSize="0" autoFill="0" autoLine="0" autoPict="0">
                <anchor moveWithCells="1">
                  <from>
                    <xdr:col>21</xdr:col>
                    <xdr:colOff>190500</xdr:colOff>
                    <xdr:row>61</xdr:row>
                    <xdr:rowOff>95250</xdr:rowOff>
                  </from>
                  <to>
                    <xdr:col>23</xdr:col>
                    <xdr:colOff>88900</xdr:colOff>
                    <xdr:row>62</xdr:row>
                    <xdr:rowOff>152400</xdr:rowOff>
                  </to>
                </anchor>
              </controlPr>
            </control>
          </mc:Choice>
        </mc:AlternateContent>
        <mc:AlternateContent xmlns:mc="http://schemas.openxmlformats.org/markup-compatibility/2006">
          <mc:Choice Requires="x14">
            <control shapeId="114694" r:id="rId7" name="Check Box 6">
              <controlPr locked="0" defaultSize="0" autoFill="0" autoLine="0" autoPict="0">
                <anchor moveWithCells="1">
                  <from>
                    <xdr:col>21</xdr:col>
                    <xdr:colOff>190500</xdr:colOff>
                    <xdr:row>62</xdr:row>
                    <xdr:rowOff>260350</xdr:rowOff>
                  </from>
                  <to>
                    <xdr:col>23</xdr:col>
                    <xdr:colOff>88900</xdr:colOff>
                    <xdr:row>64</xdr:row>
                    <xdr:rowOff>31750</xdr:rowOff>
                  </to>
                </anchor>
              </controlPr>
            </control>
          </mc:Choice>
        </mc:AlternateContent>
        <mc:AlternateContent xmlns:mc="http://schemas.openxmlformats.org/markup-compatibility/2006">
          <mc:Choice Requires="x14">
            <control shapeId="114695" r:id="rId8" name="Check Box 7">
              <controlPr locked="0" defaultSize="0" autoFill="0" autoLine="0" autoPict="0">
                <anchor moveWithCells="1">
                  <from>
                    <xdr:col>21</xdr:col>
                    <xdr:colOff>190500</xdr:colOff>
                    <xdr:row>63</xdr:row>
                    <xdr:rowOff>165100</xdr:rowOff>
                  </from>
                  <to>
                    <xdr:col>23</xdr:col>
                    <xdr:colOff>88900</xdr:colOff>
                    <xdr:row>65</xdr:row>
                    <xdr:rowOff>31750</xdr:rowOff>
                  </to>
                </anchor>
              </controlPr>
            </control>
          </mc:Choice>
        </mc:AlternateContent>
        <mc:AlternateContent xmlns:mc="http://schemas.openxmlformats.org/markup-compatibility/2006">
          <mc:Choice Requires="x14">
            <control shapeId="114696" r:id="rId9" name="Check Box 8">
              <controlPr locked="0" defaultSize="0" autoFill="0" autoLine="0" autoPict="0">
                <anchor moveWithCells="1">
                  <from>
                    <xdr:col>21</xdr:col>
                    <xdr:colOff>190500</xdr:colOff>
                    <xdr:row>65</xdr:row>
                    <xdr:rowOff>88900</xdr:rowOff>
                  </from>
                  <to>
                    <xdr:col>23</xdr:col>
                    <xdr:colOff>88900</xdr:colOff>
                    <xdr:row>66</xdr:row>
                    <xdr:rowOff>146050</xdr:rowOff>
                  </to>
                </anchor>
              </controlPr>
            </control>
          </mc:Choice>
        </mc:AlternateContent>
        <mc:AlternateContent xmlns:mc="http://schemas.openxmlformats.org/markup-compatibility/2006">
          <mc:Choice Requires="x14">
            <control shapeId="114697" r:id="rId10" name="Check Box 9">
              <controlPr locked="0" defaultSize="0" autoFill="0" autoLine="0" autoPict="0">
                <anchor moveWithCells="1">
                  <from>
                    <xdr:col>21</xdr:col>
                    <xdr:colOff>190500</xdr:colOff>
                    <xdr:row>66</xdr:row>
                    <xdr:rowOff>247650</xdr:rowOff>
                  </from>
                  <to>
                    <xdr:col>23</xdr:col>
                    <xdr:colOff>88900</xdr:colOff>
                    <xdr:row>68</xdr:row>
                    <xdr:rowOff>19050</xdr:rowOff>
                  </to>
                </anchor>
              </controlPr>
            </control>
          </mc:Choice>
        </mc:AlternateContent>
        <mc:AlternateContent xmlns:mc="http://schemas.openxmlformats.org/markup-compatibility/2006">
          <mc:Choice Requires="x14">
            <control shapeId="114698" r:id="rId11" name="Check Box 10">
              <controlPr locked="0" defaultSize="0" autoFill="0" autoLine="0" autoPict="0">
                <anchor moveWithCells="1">
                  <from>
                    <xdr:col>21</xdr:col>
                    <xdr:colOff>190500</xdr:colOff>
                    <xdr:row>67</xdr:row>
                    <xdr:rowOff>165100</xdr:rowOff>
                  </from>
                  <to>
                    <xdr:col>23</xdr:col>
                    <xdr:colOff>88900</xdr:colOff>
                    <xdr:row>69</xdr:row>
                    <xdr:rowOff>31750</xdr:rowOff>
                  </to>
                </anchor>
              </controlPr>
            </control>
          </mc:Choice>
        </mc:AlternateContent>
        <mc:AlternateContent xmlns:mc="http://schemas.openxmlformats.org/markup-compatibility/2006">
          <mc:Choice Requires="x14">
            <control shapeId="114699" r:id="rId12" name="Check Box 11">
              <controlPr locked="0" defaultSize="0" autoFill="0" autoLine="0" autoPict="0">
                <anchor moveWithCells="1">
                  <from>
                    <xdr:col>21</xdr:col>
                    <xdr:colOff>190500</xdr:colOff>
                    <xdr:row>69</xdr:row>
                    <xdr:rowOff>95250</xdr:rowOff>
                  </from>
                  <to>
                    <xdr:col>23</xdr:col>
                    <xdr:colOff>88900</xdr:colOff>
                    <xdr:row>70</xdr:row>
                    <xdr:rowOff>152400</xdr:rowOff>
                  </to>
                </anchor>
              </controlPr>
            </control>
          </mc:Choice>
        </mc:AlternateContent>
        <mc:AlternateContent xmlns:mc="http://schemas.openxmlformats.org/markup-compatibility/2006">
          <mc:Choice Requires="x14">
            <control shapeId="114700" r:id="rId13" name="Check Box 12">
              <controlPr locked="0" defaultSize="0" autoFill="0" autoLine="0" autoPict="0">
                <anchor moveWithCells="1">
                  <from>
                    <xdr:col>21</xdr:col>
                    <xdr:colOff>190500</xdr:colOff>
                    <xdr:row>70</xdr:row>
                    <xdr:rowOff>247650</xdr:rowOff>
                  </from>
                  <to>
                    <xdr:col>23</xdr:col>
                    <xdr:colOff>88900</xdr:colOff>
                    <xdr:row>72</xdr:row>
                    <xdr:rowOff>19050</xdr:rowOff>
                  </to>
                </anchor>
              </controlPr>
            </control>
          </mc:Choice>
        </mc:AlternateContent>
        <mc:AlternateContent xmlns:mc="http://schemas.openxmlformats.org/markup-compatibility/2006">
          <mc:Choice Requires="x14">
            <control shapeId="114701" r:id="rId14" name="Check Box 13">
              <controlPr locked="0" defaultSize="0" autoFill="0" autoLine="0" autoPict="0">
                <anchor moveWithCells="1">
                  <from>
                    <xdr:col>21</xdr:col>
                    <xdr:colOff>190500</xdr:colOff>
                    <xdr:row>71</xdr:row>
                    <xdr:rowOff>152400</xdr:rowOff>
                  </from>
                  <to>
                    <xdr:col>23</xdr:col>
                    <xdr:colOff>88900</xdr:colOff>
                    <xdr:row>73</xdr:row>
                    <xdr:rowOff>19050</xdr:rowOff>
                  </to>
                </anchor>
              </controlPr>
            </control>
          </mc:Choice>
        </mc:AlternateContent>
        <mc:AlternateContent xmlns:mc="http://schemas.openxmlformats.org/markup-compatibility/2006">
          <mc:Choice Requires="x14">
            <control shapeId="114702" r:id="rId15" name="Check Box 14">
              <controlPr locked="0" defaultSize="0" autoFill="0" autoLine="0" autoPict="0">
                <anchor moveWithCells="1">
                  <from>
                    <xdr:col>21</xdr:col>
                    <xdr:colOff>190500</xdr:colOff>
                    <xdr:row>73</xdr:row>
                    <xdr:rowOff>69850</xdr:rowOff>
                  </from>
                  <to>
                    <xdr:col>23</xdr:col>
                    <xdr:colOff>88900</xdr:colOff>
                    <xdr:row>74</xdr:row>
                    <xdr:rowOff>127000</xdr:rowOff>
                  </to>
                </anchor>
              </controlPr>
            </control>
          </mc:Choice>
        </mc:AlternateContent>
        <mc:AlternateContent xmlns:mc="http://schemas.openxmlformats.org/markup-compatibility/2006">
          <mc:Choice Requires="x14">
            <control shapeId="114703" r:id="rId16" name="Check Box 15">
              <controlPr locked="0" defaultSize="0" autoFill="0" autoLine="0" autoPict="0">
                <anchor moveWithCells="1">
                  <from>
                    <xdr:col>3</xdr:col>
                    <xdr:colOff>0</xdr:colOff>
                    <xdr:row>58</xdr:row>
                    <xdr:rowOff>165100</xdr:rowOff>
                  </from>
                  <to>
                    <xdr:col>5</xdr:col>
                    <xdr:colOff>95250</xdr:colOff>
                    <xdr:row>60</xdr:row>
                    <xdr:rowOff>38100</xdr:rowOff>
                  </to>
                </anchor>
              </controlPr>
            </control>
          </mc:Choice>
        </mc:AlternateContent>
        <mc:AlternateContent xmlns:mc="http://schemas.openxmlformats.org/markup-compatibility/2006">
          <mc:Choice Requires="x14">
            <control shapeId="114704" r:id="rId17" name="Check Box 16">
              <controlPr locked="0" defaultSize="0" autoFill="0" autoLine="0" autoPict="0">
                <anchor moveWithCells="1">
                  <from>
                    <xdr:col>3</xdr:col>
                    <xdr:colOff>0</xdr:colOff>
                    <xdr:row>59</xdr:row>
                    <xdr:rowOff>165100</xdr:rowOff>
                  </from>
                  <to>
                    <xdr:col>5</xdr:col>
                    <xdr:colOff>95250</xdr:colOff>
                    <xdr:row>61</xdr:row>
                    <xdr:rowOff>31750</xdr:rowOff>
                  </to>
                </anchor>
              </controlPr>
            </control>
          </mc:Choice>
        </mc:AlternateContent>
        <mc:AlternateContent xmlns:mc="http://schemas.openxmlformats.org/markup-compatibility/2006">
          <mc:Choice Requires="x14">
            <control shapeId="114705" r:id="rId18" name="Check Box 17">
              <controlPr locked="0" defaultSize="0" autoFill="0" autoLine="0" autoPict="0">
                <anchor moveWithCells="1">
                  <from>
                    <xdr:col>3</xdr:col>
                    <xdr:colOff>0</xdr:colOff>
                    <xdr:row>60</xdr:row>
                    <xdr:rowOff>165100</xdr:rowOff>
                  </from>
                  <to>
                    <xdr:col>5</xdr:col>
                    <xdr:colOff>95250</xdr:colOff>
                    <xdr:row>62</xdr:row>
                    <xdr:rowOff>31750</xdr:rowOff>
                  </to>
                </anchor>
              </controlPr>
            </control>
          </mc:Choice>
        </mc:AlternateContent>
        <mc:AlternateContent xmlns:mc="http://schemas.openxmlformats.org/markup-compatibility/2006">
          <mc:Choice Requires="x14">
            <control shapeId="114706" r:id="rId19" name="Check Box 18">
              <controlPr locked="0" defaultSize="0" autoFill="0" autoLine="0" autoPict="0">
                <anchor moveWithCells="1">
                  <from>
                    <xdr:col>3</xdr:col>
                    <xdr:colOff>0</xdr:colOff>
                    <xdr:row>62</xdr:row>
                    <xdr:rowOff>12700</xdr:rowOff>
                  </from>
                  <to>
                    <xdr:col>5</xdr:col>
                    <xdr:colOff>95250</xdr:colOff>
                    <xdr:row>62</xdr:row>
                    <xdr:rowOff>260350</xdr:rowOff>
                  </to>
                </anchor>
              </controlPr>
            </control>
          </mc:Choice>
        </mc:AlternateContent>
        <mc:AlternateContent xmlns:mc="http://schemas.openxmlformats.org/markup-compatibility/2006">
          <mc:Choice Requires="x14">
            <control shapeId="114707" r:id="rId20" name="Check Box 19">
              <controlPr locked="0" defaultSize="0" autoFill="0" autoLine="0" autoPict="0">
                <anchor moveWithCells="1">
                  <from>
                    <xdr:col>3</xdr:col>
                    <xdr:colOff>0</xdr:colOff>
                    <xdr:row>62</xdr:row>
                    <xdr:rowOff>260350</xdr:rowOff>
                  </from>
                  <to>
                    <xdr:col>5</xdr:col>
                    <xdr:colOff>95250</xdr:colOff>
                    <xdr:row>64</xdr:row>
                    <xdr:rowOff>31750</xdr:rowOff>
                  </to>
                </anchor>
              </controlPr>
            </control>
          </mc:Choice>
        </mc:AlternateContent>
        <mc:AlternateContent xmlns:mc="http://schemas.openxmlformats.org/markup-compatibility/2006">
          <mc:Choice Requires="x14">
            <control shapeId="114708" r:id="rId21" name="Check Box 20">
              <controlPr locked="0" defaultSize="0" autoFill="0" autoLine="0" autoPict="0">
                <anchor moveWithCells="1">
                  <from>
                    <xdr:col>3</xdr:col>
                    <xdr:colOff>0</xdr:colOff>
                    <xdr:row>63</xdr:row>
                    <xdr:rowOff>165100</xdr:rowOff>
                  </from>
                  <to>
                    <xdr:col>5</xdr:col>
                    <xdr:colOff>95250</xdr:colOff>
                    <xdr:row>65</xdr:row>
                    <xdr:rowOff>31750</xdr:rowOff>
                  </to>
                </anchor>
              </controlPr>
            </control>
          </mc:Choice>
        </mc:AlternateContent>
        <mc:AlternateContent xmlns:mc="http://schemas.openxmlformats.org/markup-compatibility/2006">
          <mc:Choice Requires="x14">
            <control shapeId="114709" r:id="rId22" name="Check Box 21">
              <controlPr locked="0" defaultSize="0" autoFill="0" autoLine="0" autoPict="0">
                <anchor moveWithCells="1">
                  <from>
                    <xdr:col>3</xdr:col>
                    <xdr:colOff>0</xdr:colOff>
                    <xdr:row>64</xdr:row>
                    <xdr:rowOff>165100</xdr:rowOff>
                  </from>
                  <to>
                    <xdr:col>5</xdr:col>
                    <xdr:colOff>95250</xdr:colOff>
                    <xdr:row>66</xdr:row>
                    <xdr:rowOff>31750</xdr:rowOff>
                  </to>
                </anchor>
              </controlPr>
            </control>
          </mc:Choice>
        </mc:AlternateContent>
        <mc:AlternateContent xmlns:mc="http://schemas.openxmlformats.org/markup-compatibility/2006">
          <mc:Choice Requires="x14">
            <control shapeId="114710" r:id="rId23" name="Check Box 22">
              <controlPr locked="0" defaultSize="0" autoFill="0" autoLine="0" autoPict="0">
                <anchor moveWithCells="1">
                  <from>
                    <xdr:col>3</xdr:col>
                    <xdr:colOff>0</xdr:colOff>
                    <xdr:row>66</xdr:row>
                    <xdr:rowOff>12700</xdr:rowOff>
                  </from>
                  <to>
                    <xdr:col>5</xdr:col>
                    <xdr:colOff>95250</xdr:colOff>
                    <xdr:row>66</xdr:row>
                    <xdr:rowOff>260350</xdr:rowOff>
                  </to>
                </anchor>
              </controlPr>
            </control>
          </mc:Choice>
        </mc:AlternateContent>
        <mc:AlternateContent xmlns:mc="http://schemas.openxmlformats.org/markup-compatibility/2006">
          <mc:Choice Requires="x14">
            <control shapeId="114711" r:id="rId24" name="Check Box 23">
              <controlPr locked="0" defaultSize="0" autoFill="0" autoLine="0" autoPict="0">
                <anchor moveWithCells="1">
                  <from>
                    <xdr:col>3</xdr:col>
                    <xdr:colOff>0</xdr:colOff>
                    <xdr:row>66</xdr:row>
                    <xdr:rowOff>260350</xdr:rowOff>
                  </from>
                  <to>
                    <xdr:col>5</xdr:col>
                    <xdr:colOff>95250</xdr:colOff>
                    <xdr:row>68</xdr:row>
                    <xdr:rowOff>31750</xdr:rowOff>
                  </to>
                </anchor>
              </controlPr>
            </control>
          </mc:Choice>
        </mc:AlternateContent>
        <mc:AlternateContent xmlns:mc="http://schemas.openxmlformats.org/markup-compatibility/2006">
          <mc:Choice Requires="x14">
            <control shapeId="114712" r:id="rId25" name="Check Box 24">
              <controlPr locked="0" defaultSize="0" autoFill="0" autoLine="0" autoPict="0">
                <anchor moveWithCells="1">
                  <from>
                    <xdr:col>3</xdr:col>
                    <xdr:colOff>0</xdr:colOff>
                    <xdr:row>67</xdr:row>
                    <xdr:rowOff>165100</xdr:rowOff>
                  </from>
                  <to>
                    <xdr:col>5</xdr:col>
                    <xdr:colOff>95250</xdr:colOff>
                    <xdr:row>69</xdr:row>
                    <xdr:rowOff>31750</xdr:rowOff>
                  </to>
                </anchor>
              </controlPr>
            </control>
          </mc:Choice>
        </mc:AlternateContent>
        <mc:AlternateContent xmlns:mc="http://schemas.openxmlformats.org/markup-compatibility/2006">
          <mc:Choice Requires="x14">
            <control shapeId="114713" r:id="rId26" name="Check Box 25">
              <controlPr locked="0" defaultSize="0" autoFill="0" autoLine="0" autoPict="0">
                <anchor moveWithCells="1">
                  <from>
                    <xdr:col>3</xdr:col>
                    <xdr:colOff>0</xdr:colOff>
                    <xdr:row>68</xdr:row>
                    <xdr:rowOff>165100</xdr:rowOff>
                  </from>
                  <to>
                    <xdr:col>5</xdr:col>
                    <xdr:colOff>95250</xdr:colOff>
                    <xdr:row>70</xdr:row>
                    <xdr:rowOff>31750</xdr:rowOff>
                  </to>
                </anchor>
              </controlPr>
            </control>
          </mc:Choice>
        </mc:AlternateContent>
        <mc:AlternateContent xmlns:mc="http://schemas.openxmlformats.org/markup-compatibility/2006">
          <mc:Choice Requires="x14">
            <control shapeId="114714" r:id="rId27" name="Check Box 26">
              <controlPr locked="0" defaultSize="0" autoFill="0" autoLine="0" autoPict="0">
                <anchor moveWithCells="1">
                  <from>
                    <xdr:col>3</xdr:col>
                    <xdr:colOff>0</xdr:colOff>
                    <xdr:row>70</xdr:row>
                    <xdr:rowOff>12700</xdr:rowOff>
                  </from>
                  <to>
                    <xdr:col>5</xdr:col>
                    <xdr:colOff>95250</xdr:colOff>
                    <xdr:row>70</xdr:row>
                    <xdr:rowOff>260350</xdr:rowOff>
                  </to>
                </anchor>
              </controlPr>
            </control>
          </mc:Choice>
        </mc:AlternateContent>
        <mc:AlternateContent xmlns:mc="http://schemas.openxmlformats.org/markup-compatibility/2006">
          <mc:Choice Requires="x14">
            <control shapeId="114715" r:id="rId28" name="Check Box 27">
              <controlPr locked="0" defaultSize="0" autoFill="0" autoLine="0" autoPict="0">
                <anchor moveWithCells="1">
                  <from>
                    <xdr:col>3</xdr:col>
                    <xdr:colOff>0</xdr:colOff>
                    <xdr:row>70</xdr:row>
                    <xdr:rowOff>260350</xdr:rowOff>
                  </from>
                  <to>
                    <xdr:col>5</xdr:col>
                    <xdr:colOff>95250</xdr:colOff>
                    <xdr:row>72</xdr:row>
                    <xdr:rowOff>31750</xdr:rowOff>
                  </to>
                </anchor>
              </controlPr>
            </control>
          </mc:Choice>
        </mc:AlternateContent>
        <mc:AlternateContent xmlns:mc="http://schemas.openxmlformats.org/markup-compatibility/2006">
          <mc:Choice Requires="x14">
            <control shapeId="114716" r:id="rId29" name="Check Box 28">
              <controlPr locked="0" defaultSize="0" autoFill="0" autoLine="0" autoPict="0">
                <anchor moveWithCells="1">
                  <from>
                    <xdr:col>3</xdr:col>
                    <xdr:colOff>0</xdr:colOff>
                    <xdr:row>71</xdr:row>
                    <xdr:rowOff>171450</xdr:rowOff>
                  </from>
                  <to>
                    <xdr:col>5</xdr:col>
                    <xdr:colOff>95250</xdr:colOff>
                    <xdr:row>73</xdr:row>
                    <xdr:rowOff>38100</xdr:rowOff>
                  </to>
                </anchor>
              </controlPr>
            </control>
          </mc:Choice>
        </mc:AlternateContent>
        <mc:AlternateContent xmlns:mc="http://schemas.openxmlformats.org/markup-compatibility/2006">
          <mc:Choice Requires="x14">
            <control shapeId="114717" r:id="rId30" name="Check Box 29">
              <controlPr locked="0" defaultSize="0" autoFill="0" autoLine="0" autoPict="0">
                <anchor moveWithCells="1">
                  <from>
                    <xdr:col>3</xdr:col>
                    <xdr:colOff>0</xdr:colOff>
                    <xdr:row>72</xdr:row>
                    <xdr:rowOff>165100</xdr:rowOff>
                  </from>
                  <to>
                    <xdr:col>5</xdr:col>
                    <xdr:colOff>95250</xdr:colOff>
                    <xdr:row>74</xdr:row>
                    <xdr:rowOff>31750</xdr:rowOff>
                  </to>
                </anchor>
              </controlPr>
            </control>
          </mc:Choice>
        </mc:AlternateContent>
        <mc:AlternateContent xmlns:mc="http://schemas.openxmlformats.org/markup-compatibility/2006">
          <mc:Choice Requires="x14">
            <control shapeId="114718" r:id="rId31" name="Check Box 30">
              <controlPr locked="0" defaultSize="0" autoFill="0" autoLine="0" autoPict="0">
                <anchor moveWithCells="1">
                  <from>
                    <xdr:col>3</xdr:col>
                    <xdr:colOff>0</xdr:colOff>
                    <xdr:row>74</xdr:row>
                    <xdr:rowOff>0</xdr:rowOff>
                  </from>
                  <to>
                    <xdr:col>5</xdr:col>
                    <xdr:colOff>95250</xdr:colOff>
                    <xdr:row>74</xdr:row>
                    <xdr:rowOff>247650</xdr:rowOff>
                  </to>
                </anchor>
              </controlPr>
            </control>
          </mc:Choice>
        </mc:AlternateContent>
        <mc:AlternateContent xmlns:mc="http://schemas.openxmlformats.org/markup-compatibility/2006">
          <mc:Choice Requires="x14">
            <control shapeId="114719" r:id="rId32" name="Check Box 31">
              <controlPr locked="0" defaultSize="0" autoFill="0" autoLine="0" autoPict="0">
                <anchor moveWithCells="1">
                  <from>
                    <xdr:col>3</xdr:col>
                    <xdr:colOff>0</xdr:colOff>
                    <xdr:row>74</xdr:row>
                    <xdr:rowOff>266700</xdr:rowOff>
                  </from>
                  <to>
                    <xdr:col>5</xdr:col>
                    <xdr:colOff>95250</xdr:colOff>
                    <xdr:row>76</xdr:row>
                    <xdr:rowOff>38100</xdr:rowOff>
                  </to>
                </anchor>
              </controlPr>
            </control>
          </mc:Choice>
        </mc:AlternateContent>
        <mc:AlternateContent xmlns:mc="http://schemas.openxmlformats.org/markup-compatibility/2006">
          <mc:Choice Requires="x14">
            <control shapeId="114720" r:id="rId33" name="Check Box 32">
              <controlPr locked="0" defaultSize="0" autoFill="0" autoLine="0" autoPict="0">
                <anchor moveWithCells="1">
                  <from>
                    <xdr:col>3</xdr:col>
                    <xdr:colOff>0</xdr:colOff>
                    <xdr:row>75</xdr:row>
                    <xdr:rowOff>165100</xdr:rowOff>
                  </from>
                  <to>
                    <xdr:col>5</xdr:col>
                    <xdr:colOff>95250</xdr:colOff>
                    <xdr:row>77</xdr:row>
                    <xdr:rowOff>31750</xdr:rowOff>
                  </to>
                </anchor>
              </controlPr>
            </control>
          </mc:Choice>
        </mc:AlternateContent>
        <mc:AlternateContent xmlns:mc="http://schemas.openxmlformats.org/markup-compatibility/2006">
          <mc:Choice Requires="x14">
            <control shapeId="114721" r:id="rId34" name="Check Box 33">
              <controlPr locked="0" defaultSize="0" autoFill="0" autoLine="0" autoPict="0">
                <anchor moveWithCells="1">
                  <from>
                    <xdr:col>3</xdr:col>
                    <xdr:colOff>0</xdr:colOff>
                    <xdr:row>76</xdr:row>
                    <xdr:rowOff>165100</xdr:rowOff>
                  </from>
                  <to>
                    <xdr:col>5</xdr:col>
                    <xdr:colOff>95250</xdr:colOff>
                    <xdr:row>78</xdr:row>
                    <xdr:rowOff>31750</xdr:rowOff>
                  </to>
                </anchor>
              </controlPr>
            </control>
          </mc:Choice>
        </mc:AlternateContent>
        <mc:AlternateContent xmlns:mc="http://schemas.openxmlformats.org/markup-compatibility/2006">
          <mc:Choice Requires="x14">
            <control shapeId="114722" r:id="rId35" name="Check Box 34">
              <controlPr locked="0" defaultSize="0" autoFill="0" autoLine="0" autoPict="0">
                <anchor moveWithCells="1">
                  <from>
                    <xdr:col>3</xdr:col>
                    <xdr:colOff>0</xdr:colOff>
                    <xdr:row>78</xdr:row>
                    <xdr:rowOff>0</xdr:rowOff>
                  </from>
                  <to>
                    <xdr:col>5</xdr:col>
                    <xdr:colOff>95250</xdr:colOff>
                    <xdr:row>78</xdr:row>
                    <xdr:rowOff>247650</xdr:rowOff>
                  </to>
                </anchor>
              </controlPr>
            </control>
          </mc:Choice>
        </mc:AlternateContent>
        <mc:AlternateContent xmlns:mc="http://schemas.openxmlformats.org/markup-compatibility/2006">
          <mc:Choice Requires="x14">
            <control shapeId="114723" r:id="rId36" name="Check Box 35">
              <controlPr locked="0" defaultSize="0" autoFill="0" autoLine="0" autoPict="0">
                <anchor moveWithCells="1">
                  <from>
                    <xdr:col>21</xdr:col>
                    <xdr:colOff>190500</xdr:colOff>
                    <xdr:row>74</xdr:row>
                    <xdr:rowOff>260350</xdr:rowOff>
                  </from>
                  <to>
                    <xdr:col>23</xdr:col>
                    <xdr:colOff>88900</xdr:colOff>
                    <xdr:row>76</xdr:row>
                    <xdr:rowOff>31750</xdr:rowOff>
                  </to>
                </anchor>
              </controlPr>
            </control>
          </mc:Choice>
        </mc:AlternateContent>
        <mc:AlternateContent xmlns:mc="http://schemas.openxmlformats.org/markup-compatibility/2006">
          <mc:Choice Requires="x14">
            <control shapeId="114724" r:id="rId37" name="Check Box 36">
              <controlPr locked="0" defaultSize="0" autoFill="0" autoLine="0" autoPict="0">
                <anchor moveWithCells="1">
                  <from>
                    <xdr:col>21</xdr:col>
                    <xdr:colOff>190500</xdr:colOff>
                    <xdr:row>75</xdr:row>
                    <xdr:rowOff>171450</xdr:rowOff>
                  </from>
                  <to>
                    <xdr:col>23</xdr:col>
                    <xdr:colOff>88900</xdr:colOff>
                    <xdr:row>77</xdr:row>
                    <xdr:rowOff>38100</xdr:rowOff>
                  </to>
                </anchor>
              </controlPr>
            </control>
          </mc:Choice>
        </mc:AlternateContent>
        <mc:AlternateContent xmlns:mc="http://schemas.openxmlformats.org/markup-compatibility/2006">
          <mc:Choice Requires="x14">
            <control shapeId="114725" r:id="rId38" name="Check Box 37">
              <controlPr locked="0" defaultSize="0" autoFill="0" autoLine="0" autoPict="0">
                <anchor moveWithCells="1">
                  <from>
                    <xdr:col>21</xdr:col>
                    <xdr:colOff>190500</xdr:colOff>
                    <xdr:row>77</xdr:row>
                    <xdr:rowOff>95250</xdr:rowOff>
                  </from>
                  <to>
                    <xdr:col>23</xdr:col>
                    <xdr:colOff>88900</xdr:colOff>
                    <xdr:row>78</xdr:row>
                    <xdr:rowOff>152400</xdr:rowOff>
                  </to>
                </anchor>
              </controlPr>
            </control>
          </mc:Choice>
        </mc:AlternateContent>
        <mc:AlternateContent xmlns:mc="http://schemas.openxmlformats.org/markup-compatibility/2006">
          <mc:Choice Requires="x14">
            <control shapeId="114689" r:id="rId39" name="Check Box 1">
              <controlPr locked="0" defaultSize="0" autoFill="0" autoLine="0" autoPict="0">
                <anchor moveWithCells="1">
                  <from>
                    <xdr:col>9</xdr:col>
                    <xdr:colOff>12700</xdr:colOff>
                    <xdr:row>51</xdr:row>
                    <xdr:rowOff>88900</xdr:rowOff>
                  </from>
                  <to>
                    <xdr:col>10</xdr:col>
                    <xdr:colOff>95250</xdr:colOff>
                    <xdr:row>53</xdr:row>
                    <xdr:rowOff>19050</xdr:rowOff>
                  </to>
                </anchor>
              </controlPr>
            </control>
          </mc:Choice>
        </mc:AlternateContent>
        <mc:AlternateContent xmlns:mc="http://schemas.openxmlformats.org/markup-compatibility/2006">
          <mc:Choice Requires="x14">
            <control shapeId="114690" r:id="rId40" name="Check Box 2">
              <controlPr defaultSize="0" autoFill="0" autoLine="0" autoPict="0">
                <anchor moveWithCells="1">
                  <from>
                    <xdr:col>12</xdr:col>
                    <xdr:colOff>127000</xdr:colOff>
                    <xdr:row>51</xdr:row>
                    <xdr:rowOff>88900</xdr:rowOff>
                  </from>
                  <to>
                    <xdr:col>14</xdr:col>
                    <xdr:colOff>50800</xdr:colOff>
                    <xdr:row>53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1000000}">
          <x14:formula1>
            <xm:f>入力規則!$F$5:$F$7</xm:f>
          </x14:formula1>
          <xm:sqref>AA5:AA7 AA105:AA107 AA12 AA15 AA18 AA21 K5 K105 N107 AA112 AA115 AA118 AA121</xm:sqref>
        </x14:dataValidation>
        <x14:dataValidation type="list" allowBlank="1" showInputMessage="1" showErrorMessage="1" xr:uid="{00000000-0002-0000-0D00-000002000000}">
          <x14:formula1>
            <xm:f>入力規則!$H$2:$H$32</xm:f>
          </x14:formula1>
          <xm:sqref>AF5:AG7 AF105:AG107 P5 R7 P105 R107 AF12:AG12 AF15:AG15 AF18:AG18 AF21:AG21 AF112:AG112 AF115:AG115 AF118:AG118 AF121:AG121</xm:sqref>
        </x14:dataValidation>
        <x14:dataValidation type="list" allowBlank="1" showInputMessage="1" showErrorMessage="1" xr:uid="{00000000-0002-0000-0D00-000003000000}">
          <x14:formula1>
            <xm:f>入力規則!$G$2:$G$13</xm:f>
          </x14:formula1>
          <xm:sqref>AC5:AD7 AC105:AD107 M5:N5 P7 M105:N105 P107 AC12:AD12 AC15:AD15 AC18:AD18 AC21:AD21 AC112:AD112 AC115:AD115 AC118:AD118 AC121:AD121</xm:sqref>
        </x14:dataValidation>
        <x14:dataValidation type="list" allowBlank="1" showInputMessage="1" showErrorMessage="1" xr:uid="{00000000-0002-0000-0D00-000004000000}">
          <x14:formula1>
            <xm:f>入力規則!$F$6:$F$7</xm:f>
          </x14:formula1>
          <xm:sqref>N7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O100"/>
  <sheetViews>
    <sheetView topLeftCell="B1" workbookViewId="0">
      <selection activeCell="E16" sqref="E16"/>
    </sheetView>
  </sheetViews>
  <sheetFormatPr defaultRowHeight="13"/>
  <cols>
    <col min="1" max="1" width="42.7265625" bestFit="1" customWidth="1"/>
    <col min="3" max="3" width="29.90625" bestFit="1" customWidth="1"/>
    <col min="4" max="4" width="84.90625" bestFit="1" customWidth="1"/>
    <col min="7" max="7" width="9" style="7"/>
    <col min="11" max="11" width="12.453125" style="26" customWidth="1"/>
    <col min="12" max="12" width="11.6328125" style="26" customWidth="1"/>
    <col min="13" max="13" width="3.453125" bestFit="1" customWidth="1"/>
  </cols>
  <sheetData>
    <row r="1" spans="1:15">
      <c r="A1" s="1" t="s">
        <v>19</v>
      </c>
      <c r="C1" s="1" t="s">
        <v>21</v>
      </c>
      <c r="D1" s="2"/>
      <c r="F1" s="6" t="s">
        <v>2</v>
      </c>
      <c r="G1" s="8" t="s">
        <v>26</v>
      </c>
      <c r="H1" s="6" t="s">
        <v>27</v>
      </c>
      <c r="J1" t="s">
        <v>30</v>
      </c>
      <c r="K1" s="27" t="s">
        <v>143</v>
      </c>
      <c r="L1" s="26" t="s">
        <v>426</v>
      </c>
    </row>
    <row r="2" spans="1:15" ht="14">
      <c r="A2" s="2" t="s">
        <v>342</v>
      </c>
      <c r="C2" s="3"/>
      <c r="D2" s="2" t="s">
        <v>37</v>
      </c>
      <c r="F2" s="9">
        <v>2</v>
      </c>
      <c r="G2" s="9">
        <v>1</v>
      </c>
      <c r="H2" s="9">
        <v>1</v>
      </c>
      <c r="J2" t="s">
        <v>31</v>
      </c>
      <c r="K2" s="26">
        <v>0</v>
      </c>
      <c r="L2" s="259" t="s">
        <v>424</v>
      </c>
      <c r="M2" s="259">
        <v>1</v>
      </c>
      <c r="N2" s="26">
        <v>200000</v>
      </c>
    </row>
    <row r="3" spans="1:15">
      <c r="A3" s="2" t="s">
        <v>343</v>
      </c>
      <c r="C3" s="3"/>
      <c r="D3" s="2" t="s">
        <v>38</v>
      </c>
      <c r="F3" s="9">
        <v>3</v>
      </c>
      <c r="G3" s="9">
        <v>2</v>
      </c>
      <c r="H3" s="9">
        <v>2</v>
      </c>
      <c r="J3" t="s">
        <v>33</v>
      </c>
      <c r="K3" s="11">
        <v>250000</v>
      </c>
      <c r="L3" s="259" t="s">
        <v>425</v>
      </c>
      <c r="M3" s="259">
        <v>2</v>
      </c>
      <c r="N3" s="26">
        <v>400000</v>
      </c>
      <c r="O3" s="259"/>
    </row>
    <row r="4" spans="1:15">
      <c r="A4" s="2" t="s">
        <v>344</v>
      </c>
      <c r="C4" s="3"/>
      <c r="D4" s="2" t="s">
        <v>39</v>
      </c>
      <c r="F4" s="9">
        <v>4</v>
      </c>
      <c r="G4" s="9">
        <v>3</v>
      </c>
      <c r="H4" s="9">
        <v>3</v>
      </c>
      <c r="J4" t="s">
        <v>32</v>
      </c>
      <c r="K4" s="11">
        <v>550000</v>
      </c>
      <c r="L4" s="259" t="s">
        <v>427</v>
      </c>
      <c r="M4" s="259">
        <v>3</v>
      </c>
      <c r="N4" s="26">
        <v>500000</v>
      </c>
    </row>
    <row r="5" spans="1:15">
      <c r="A5" s="2" t="s">
        <v>345</v>
      </c>
      <c r="C5" s="3"/>
      <c r="D5" s="2" t="s">
        <v>40</v>
      </c>
      <c r="F5" s="9">
        <v>5</v>
      </c>
      <c r="G5" s="9">
        <v>4</v>
      </c>
      <c r="H5" s="9">
        <v>4</v>
      </c>
      <c r="J5" t="s">
        <v>34</v>
      </c>
      <c r="K5" s="11">
        <v>825000</v>
      </c>
      <c r="L5" s="26" t="s">
        <v>428</v>
      </c>
      <c r="M5" s="259">
        <v>4</v>
      </c>
      <c r="N5" s="26">
        <v>500000</v>
      </c>
    </row>
    <row r="6" spans="1:15">
      <c r="A6" s="2" t="s">
        <v>346</v>
      </c>
      <c r="C6" s="3"/>
      <c r="D6" s="2" t="s">
        <v>41</v>
      </c>
      <c r="F6" s="9">
        <v>6</v>
      </c>
      <c r="G6" s="9">
        <v>5</v>
      </c>
      <c r="H6" s="9">
        <v>5</v>
      </c>
      <c r="K6" s="26">
        <v>1100000</v>
      </c>
      <c r="L6" s="259" t="s">
        <v>429</v>
      </c>
      <c r="M6" s="259">
        <v>5</v>
      </c>
      <c r="N6" s="26">
        <v>700000</v>
      </c>
    </row>
    <row r="7" spans="1:15">
      <c r="A7" s="2" t="s">
        <v>347</v>
      </c>
      <c r="C7" s="3"/>
      <c r="D7" s="2" t="s">
        <v>42</v>
      </c>
      <c r="F7" s="9">
        <v>7</v>
      </c>
      <c r="G7" s="9">
        <v>6</v>
      </c>
      <c r="H7" s="9">
        <v>6</v>
      </c>
      <c r="K7" s="26">
        <v>1375000</v>
      </c>
      <c r="L7" s="259" t="s">
        <v>430</v>
      </c>
      <c r="M7" s="259">
        <v>6</v>
      </c>
      <c r="N7" s="26">
        <v>700000</v>
      </c>
    </row>
    <row r="8" spans="1:15">
      <c r="A8" s="2" t="s">
        <v>348</v>
      </c>
      <c r="C8" s="3"/>
      <c r="D8" s="2" t="s">
        <v>43</v>
      </c>
      <c r="F8" s="9">
        <v>8</v>
      </c>
      <c r="G8" s="9">
        <v>7</v>
      </c>
      <c r="H8" s="9">
        <v>7</v>
      </c>
      <c r="K8" s="26">
        <v>1650000</v>
      </c>
      <c r="L8" s="259" t="s">
        <v>431</v>
      </c>
      <c r="M8" s="259">
        <v>7</v>
      </c>
      <c r="N8" s="26">
        <v>900000</v>
      </c>
    </row>
    <row r="9" spans="1:15">
      <c r="A9" s="2" t="s">
        <v>349</v>
      </c>
      <c r="C9" s="3"/>
      <c r="D9" s="2" t="s">
        <v>44</v>
      </c>
      <c r="F9" s="9"/>
      <c r="G9" s="9">
        <v>8</v>
      </c>
      <c r="H9" s="9">
        <v>8</v>
      </c>
      <c r="K9" s="26">
        <v>1925000</v>
      </c>
      <c r="L9" s="26" t="s">
        <v>432</v>
      </c>
      <c r="M9" s="259">
        <v>8</v>
      </c>
      <c r="N9" s="26">
        <v>500000</v>
      </c>
    </row>
    <row r="10" spans="1:15">
      <c r="A10" s="2" t="s">
        <v>350</v>
      </c>
      <c r="C10" s="3"/>
      <c r="D10" s="2" t="s">
        <v>45</v>
      </c>
      <c r="F10" s="7"/>
      <c r="G10" s="9">
        <v>9</v>
      </c>
      <c r="H10" s="9">
        <v>9</v>
      </c>
      <c r="K10" s="26">
        <v>2200000</v>
      </c>
      <c r="L10" s="26" t="s">
        <v>433</v>
      </c>
      <c r="M10" s="259">
        <v>9</v>
      </c>
      <c r="N10" s="26">
        <v>500000</v>
      </c>
    </row>
    <row r="11" spans="1:15">
      <c r="A11" s="2" t="s">
        <v>351</v>
      </c>
      <c r="C11" s="2"/>
      <c r="D11" s="2" t="s">
        <v>46</v>
      </c>
      <c r="F11" s="7"/>
      <c r="G11" s="9">
        <v>10</v>
      </c>
      <c r="H11" s="9">
        <v>10</v>
      </c>
      <c r="K11" s="26">
        <v>2475000</v>
      </c>
      <c r="L11" s="259" t="s">
        <v>434</v>
      </c>
      <c r="M11" s="259">
        <v>10</v>
      </c>
      <c r="N11" s="26">
        <v>700000</v>
      </c>
    </row>
    <row r="12" spans="1:15">
      <c r="A12" s="2" t="s">
        <v>20</v>
      </c>
      <c r="C12" s="3"/>
      <c r="D12" s="2" t="s">
        <v>47</v>
      </c>
      <c r="F12" s="7"/>
      <c r="G12" s="9">
        <v>11</v>
      </c>
      <c r="H12" s="9">
        <v>11</v>
      </c>
      <c r="K12" s="26">
        <v>2750000</v>
      </c>
      <c r="L12" s="26" t="s">
        <v>435</v>
      </c>
      <c r="M12" s="259">
        <v>11</v>
      </c>
      <c r="N12" s="26">
        <v>300000</v>
      </c>
    </row>
    <row r="13" spans="1:15">
      <c r="A13" s="2" t="s">
        <v>352</v>
      </c>
      <c r="C13" s="3"/>
      <c r="D13" s="2" t="s">
        <v>48</v>
      </c>
      <c r="F13" s="7"/>
      <c r="G13" s="9">
        <v>12</v>
      </c>
      <c r="H13" s="9">
        <v>12</v>
      </c>
      <c r="K13" s="26">
        <v>3025000</v>
      </c>
      <c r="L13" s="26" t="s">
        <v>436</v>
      </c>
      <c r="M13" s="259">
        <v>12</v>
      </c>
      <c r="N13" s="26">
        <v>500000</v>
      </c>
    </row>
    <row r="14" spans="1:15">
      <c r="A14" s="2" t="s">
        <v>353</v>
      </c>
      <c r="C14" s="3"/>
      <c r="D14" s="2" t="s">
        <v>49</v>
      </c>
      <c r="H14" s="9">
        <v>13</v>
      </c>
      <c r="K14" s="26">
        <v>3300000</v>
      </c>
      <c r="L14" s="683" t="s">
        <v>595</v>
      </c>
      <c r="M14">
        <v>13</v>
      </c>
      <c r="N14" s="26">
        <v>700000</v>
      </c>
    </row>
    <row r="15" spans="1:15">
      <c r="A15" s="2" t="s">
        <v>354</v>
      </c>
      <c r="C15" s="3"/>
      <c r="D15" s="2" t="s">
        <v>50</v>
      </c>
      <c r="H15" s="9">
        <v>14</v>
      </c>
      <c r="N15" s="259"/>
    </row>
    <row r="16" spans="1:15">
      <c r="A16" s="2" t="s">
        <v>355</v>
      </c>
      <c r="C16" s="3"/>
      <c r="D16" s="2" t="s">
        <v>51</v>
      </c>
      <c r="H16" s="9">
        <v>15</v>
      </c>
      <c r="N16" s="259"/>
    </row>
    <row r="17" spans="1:14">
      <c r="A17" s="2" t="s">
        <v>356</v>
      </c>
      <c r="C17" s="3"/>
      <c r="D17" s="2" t="s">
        <v>52</v>
      </c>
      <c r="H17" s="9">
        <v>16</v>
      </c>
      <c r="N17" s="259"/>
    </row>
    <row r="18" spans="1:14">
      <c r="A18" s="2" t="s">
        <v>357</v>
      </c>
      <c r="C18" s="3"/>
      <c r="D18" s="2" t="s">
        <v>53</v>
      </c>
      <c r="H18" s="9">
        <v>17</v>
      </c>
      <c r="N18" s="259"/>
    </row>
    <row r="19" spans="1:14">
      <c r="A19" s="2" t="s">
        <v>358</v>
      </c>
      <c r="C19" s="3"/>
      <c r="D19" s="2" t="s">
        <v>54</v>
      </c>
      <c r="H19" s="9">
        <v>18</v>
      </c>
      <c r="N19" s="259"/>
    </row>
    <row r="20" spans="1:14">
      <c r="A20" s="2" t="s">
        <v>359</v>
      </c>
      <c r="C20" s="3"/>
      <c r="D20" s="2" t="s">
        <v>55</v>
      </c>
      <c r="H20" s="9">
        <v>19</v>
      </c>
    </row>
    <row r="21" spans="1:14">
      <c r="A21" s="2" t="s">
        <v>360</v>
      </c>
      <c r="C21" s="3"/>
      <c r="D21" s="2" t="s">
        <v>56</v>
      </c>
      <c r="H21" s="9">
        <v>20</v>
      </c>
    </row>
    <row r="22" spans="1:14">
      <c r="C22" s="4"/>
      <c r="D22" s="2" t="s">
        <v>57</v>
      </c>
      <c r="H22" s="9">
        <v>21</v>
      </c>
    </row>
    <row r="23" spans="1:14">
      <c r="C23" s="3"/>
      <c r="D23" s="2" t="s">
        <v>58</v>
      </c>
      <c r="H23" s="9">
        <v>22</v>
      </c>
    </row>
    <row r="24" spans="1:14">
      <c r="C24" s="3"/>
      <c r="D24" s="2" t="s">
        <v>59</v>
      </c>
      <c r="H24" s="9">
        <v>23</v>
      </c>
    </row>
    <row r="25" spans="1:14">
      <c r="C25" s="3"/>
      <c r="D25" s="2" t="s">
        <v>60</v>
      </c>
      <c r="H25" s="9">
        <v>24</v>
      </c>
    </row>
    <row r="26" spans="1:14">
      <c r="C26" s="5"/>
      <c r="D26" s="2" t="s">
        <v>61</v>
      </c>
      <c r="H26" s="9">
        <v>25</v>
      </c>
    </row>
    <row r="27" spans="1:14">
      <c r="C27" s="3"/>
      <c r="D27" s="2" t="s">
        <v>62</v>
      </c>
      <c r="H27" s="9">
        <v>26</v>
      </c>
    </row>
    <row r="28" spans="1:14">
      <c r="C28" s="3"/>
      <c r="D28" s="2" t="s">
        <v>63</v>
      </c>
      <c r="H28" s="9">
        <v>27</v>
      </c>
    </row>
    <row r="29" spans="1:14">
      <c r="C29" s="3"/>
      <c r="D29" s="2" t="s">
        <v>64</v>
      </c>
      <c r="H29" s="9">
        <v>28</v>
      </c>
    </row>
    <row r="30" spans="1:14">
      <c r="C30" s="3"/>
      <c r="D30" s="2" t="s">
        <v>65</v>
      </c>
      <c r="H30" s="9">
        <v>29</v>
      </c>
    </row>
    <row r="31" spans="1:14">
      <c r="C31" s="3"/>
      <c r="D31" s="2" t="s">
        <v>66</v>
      </c>
      <c r="H31" s="9">
        <v>30</v>
      </c>
    </row>
    <row r="32" spans="1:14">
      <c r="C32" s="3"/>
      <c r="D32" s="2" t="s">
        <v>67</v>
      </c>
      <c r="H32" s="9">
        <v>31</v>
      </c>
    </row>
    <row r="33" spans="3:4">
      <c r="C33" s="3"/>
      <c r="D33" s="2" t="s">
        <v>68</v>
      </c>
    </row>
    <row r="34" spans="3:4">
      <c r="C34" s="3"/>
      <c r="D34" s="2" t="s">
        <v>69</v>
      </c>
    </row>
    <row r="35" spans="3:4">
      <c r="C35" s="3"/>
      <c r="D35" s="2" t="s">
        <v>70</v>
      </c>
    </row>
    <row r="36" spans="3:4">
      <c r="C36" s="3"/>
      <c r="D36" s="2" t="s">
        <v>71</v>
      </c>
    </row>
    <row r="37" spans="3:4">
      <c r="C37" s="3"/>
      <c r="D37" s="2" t="s">
        <v>72</v>
      </c>
    </row>
    <row r="38" spans="3:4">
      <c r="C38" s="3"/>
      <c r="D38" s="2" t="s">
        <v>73</v>
      </c>
    </row>
    <row r="39" spans="3:4">
      <c r="C39" s="3"/>
      <c r="D39" s="2" t="s">
        <v>74</v>
      </c>
    </row>
    <row r="40" spans="3:4">
      <c r="C40" s="3"/>
      <c r="D40" s="2" t="s">
        <v>75</v>
      </c>
    </row>
    <row r="41" spans="3:4">
      <c r="C41" s="3"/>
      <c r="D41" s="2" t="s">
        <v>76</v>
      </c>
    </row>
    <row r="42" spans="3:4">
      <c r="C42" s="3"/>
      <c r="D42" s="2" t="s">
        <v>77</v>
      </c>
    </row>
    <row r="43" spans="3:4">
      <c r="C43" s="3"/>
      <c r="D43" s="2" t="s">
        <v>78</v>
      </c>
    </row>
    <row r="44" spans="3:4">
      <c r="C44" s="3"/>
      <c r="D44" s="2" t="s">
        <v>79</v>
      </c>
    </row>
    <row r="45" spans="3:4">
      <c r="C45" s="3"/>
      <c r="D45" s="2" t="s">
        <v>80</v>
      </c>
    </row>
    <row r="46" spans="3:4">
      <c r="C46" s="3"/>
      <c r="D46" s="2" t="s">
        <v>81</v>
      </c>
    </row>
    <row r="47" spans="3:4">
      <c r="C47" s="3"/>
      <c r="D47" s="2" t="s">
        <v>82</v>
      </c>
    </row>
    <row r="48" spans="3:4">
      <c r="C48" s="3"/>
      <c r="D48" s="2" t="s">
        <v>83</v>
      </c>
    </row>
    <row r="49" spans="3:4">
      <c r="C49" s="3"/>
      <c r="D49" s="2" t="s">
        <v>84</v>
      </c>
    </row>
    <row r="50" spans="3:4">
      <c r="C50" s="3"/>
      <c r="D50" s="2" t="s">
        <v>85</v>
      </c>
    </row>
    <row r="51" spans="3:4">
      <c r="C51" s="3"/>
      <c r="D51" s="2" t="s">
        <v>86</v>
      </c>
    </row>
    <row r="52" spans="3:4">
      <c r="C52" s="3"/>
      <c r="D52" s="2" t="s">
        <v>87</v>
      </c>
    </row>
    <row r="53" spans="3:4">
      <c r="C53" s="3"/>
      <c r="D53" s="2" t="s">
        <v>88</v>
      </c>
    </row>
    <row r="54" spans="3:4">
      <c r="C54" s="3"/>
      <c r="D54" s="2" t="s">
        <v>89</v>
      </c>
    </row>
    <row r="55" spans="3:4">
      <c r="C55" s="3"/>
      <c r="D55" s="2" t="s">
        <v>90</v>
      </c>
    </row>
    <row r="56" spans="3:4">
      <c r="C56" s="3"/>
      <c r="D56" s="2" t="s">
        <v>91</v>
      </c>
    </row>
    <row r="57" spans="3:4">
      <c r="C57" s="3"/>
      <c r="D57" s="2" t="s">
        <v>92</v>
      </c>
    </row>
    <row r="58" spans="3:4">
      <c r="C58" s="3"/>
      <c r="D58" s="2" t="s">
        <v>93</v>
      </c>
    </row>
    <row r="59" spans="3:4">
      <c r="C59" s="3"/>
      <c r="D59" s="2" t="s">
        <v>94</v>
      </c>
    </row>
    <row r="60" spans="3:4">
      <c r="C60" s="3"/>
      <c r="D60" s="2" t="s">
        <v>95</v>
      </c>
    </row>
    <row r="61" spans="3:4">
      <c r="C61" s="3"/>
      <c r="D61" s="2" t="s">
        <v>96</v>
      </c>
    </row>
    <row r="62" spans="3:4">
      <c r="C62" s="3"/>
      <c r="D62" s="2" t="s">
        <v>97</v>
      </c>
    </row>
    <row r="63" spans="3:4">
      <c r="C63" s="3"/>
      <c r="D63" s="2" t="s">
        <v>98</v>
      </c>
    </row>
    <row r="64" spans="3:4">
      <c r="C64" s="3"/>
      <c r="D64" s="2" t="s">
        <v>99</v>
      </c>
    </row>
    <row r="65" spans="3:4">
      <c r="C65" s="3"/>
      <c r="D65" s="2" t="s">
        <v>100</v>
      </c>
    </row>
    <row r="66" spans="3:4">
      <c r="C66" s="3"/>
      <c r="D66" s="2" t="s">
        <v>101</v>
      </c>
    </row>
    <row r="67" spans="3:4">
      <c r="C67" s="3"/>
      <c r="D67" s="2" t="s">
        <v>102</v>
      </c>
    </row>
    <row r="68" spans="3:4">
      <c r="C68" s="3"/>
      <c r="D68" s="2" t="s">
        <v>103</v>
      </c>
    </row>
    <row r="69" spans="3:4">
      <c r="C69" s="3"/>
      <c r="D69" s="2" t="s">
        <v>104</v>
      </c>
    </row>
    <row r="70" spans="3:4">
      <c r="C70" s="3"/>
      <c r="D70" s="2" t="s">
        <v>105</v>
      </c>
    </row>
    <row r="71" spans="3:4">
      <c r="C71" s="3"/>
      <c r="D71" s="2" t="s">
        <v>106</v>
      </c>
    </row>
    <row r="72" spans="3:4">
      <c r="C72" s="3"/>
      <c r="D72" s="2" t="s">
        <v>107</v>
      </c>
    </row>
    <row r="73" spans="3:4">
      <c r="C73" s="3"/>
      <c r="D73" s="2" t="s">
        <v>108</v>
      </c>
    </row>
    <row r="74" spans="3:4">
      <c r="C74" s="3"/>
      <c r="D74" s="2" t="s">
        <v>109</v>
      </c>
    </row>
    <row r="75" spans="3:4">
      <c r="D75" t="s">
        <v>110</v>
      </c>
    </row>
    <row r="76" spans="3:4">
      <c r="D76" t="s">
        <v>111</v>
      </c>
    </row>
    <row r="77" spans="3:4">
      <c r="D77" t="s">
        <v>112</v>
      </c>
    </row>
    <row r="78" spans="3:4">
      <c r="D78" t="s">
        <v>113</v>
      </c>
    </row>
    <row r="79" spans="3:4">
      <c r="D79" t="s">
        <v>114</v>
      </c>
    </row>
    <row r="80" spans="3:4">
      <c r="D80" t="s">
        <v>115</v>
      </c>
    </row>
    <row r="81" spans="4:4">
      <c r="D81" t="s">
        <v>116</v>
      </c>
    </row>
    <row r="82" spans="4:4">
      <c r="D82" t="s">
        <v>117</v>
      </c>
    </row>
    <row r="83" spans="4:4">
      <c r="D83" t="s">
        <v>118</v>
      </c>
    </row>
    <row r="84" spans="4:4">
      <c r="D84" t="s">
        <v>119</v>
      </c>
    </row>
    <row r="85" spans="4:4">
      <c r="D85" t="s">
        <v>120</v>
      </c>
    </row>
    <row r="86" spans="4:4">
      <c r="D86" t="s">
        <v>121</v>
      </c>
    </row>
    <row r="87" spans="4:4">
      <c r="D87" t="s">
        <v>122</v>
      </c>
    </row>
    <row r="88" spans="4:4">
      <c r="D88" t="s">
        <v>123</v>
      </c>
    </row>
    <row r="89" spans="4:4">
      <c r="D89" t="s">
        <v>124</v>
      </c>
    </row>
    <row r="90" spans="4:4">
      <c r="D90" t="s">
        <v>125</v>
      </c>
    </row>
    <row r="91" spans="4:4">
      <c r="D91" t="s">
        <v>126</v>
      </c>
    </row>
    <row r="92" spans="4:4">
      <c r="D92" t="s">
        <v>127</v>
      </c>
    </row>
    <row r="93" spans="4:4">
      <c r="D93" t="s">
        <v>128</v>
      </c>
    </row>
    <row r="94" spans="4:4">
      <c r="D94" t="s">
        <v>129</v>
      </c>
    </row>
    <row r="95" spans="4:4">
      <c r="D95" t="s">
        <v>130</v>
      </c>
    </row>
    <row r="96" spans="4:4">
      <c r="D96" t="s">
        <v>131</v>
      </c>
    </row>
    <row r="97" spans="4:4">
      <c r="D97" t="s">
        <v>132</v>
      </c>
    </row>
    <row r="98" spans="4:4">
      <c r="D98" t="s">
        <v>133</v>
      </c>
    </row>
    <row r="99" spans="4:4">
      <c r="D99" t="s">
        <v>134</v>
      </c>
    </row>
    <row r="100" spans="4:4">
      <c r="D100" t="s">
        <v>135</v>
      </c>
    </row>
  </sheetData>
  <sheetProtection selectLockedCells="1"/>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G43"/>
  <sheetViews>
    <sheetView showGridLines="0" zoomScaleNormal="100" zoomScaleSheetLayoutView="100" workbookViewId="0">
      <selection activeCell="I4" sqref="I4:Z4"/>
    </sheetView>
  </sheetViews>
  <sheetFormatPr defaultColWidth="9" defaultRowHeight="13"/>
  <cols>
    <col min="1" max="1" width="1.08984375" style="38" customWidth="1"/>
    <col min="2" max="3" width="7.453125" style="330" customWidth="1"/>
    <col min="4" max="18" width="3.6328125" style="330" customWidth="1"/>
    <col min="19" max="19" width="4.6328125" style="330" customWidth="1"/>
    <col min="20" max="20" width="3.6328125" style="330" customWidth="1"/>
    <col min="21" max="21" width="4.6328125" style="330" customWidth="1"/>
    <col min="22" max="26" width="3.6328125" style="330" customWidth="1"/>
    <col min="27" max="27" width="22.08984375" style="674" customWidth="1"/>
    <col min="28" max="29" width="11.7265625" style="274" hidden="1" customWidth="1"/>
    <col min="30" max="30" width="11.08984375" style="274" hidden="1" customWidth="1"/>
    <col min="31" max="31" width="10" style="274" hidden="1" customWidth="1"/>
    <col min="32" max="32" width="11.453125" style="274" hidden="1" customWidth="1"/>
    <col min="33" max="33" width="9" style="330" customWidth="1"/>
    <col min="34" max="34" width="2.26953125" style="330" customWidth="1"/>
    <col min="35" max="16384" width="9" style="330"/>
  </cols>
  <sheetData>
    <row r="1" spans="1:33" ht="13.5" customHeight="1">
      <c r="V1" s="71"/>
      <c r="Z1" s="441" t="str">
        <f>申１!Y1</f>
        <v>令和７年度パパ</v>
      </c>
      <c r="AB1" s="266"/>
      <c r="AC1" s="266"/>
      <c r="AD1" s="266"/>
      <c r="AE1" s="266"/>
      <c r="AF1" s="266"/>
    </row>
    <row r="2" spans="1:33" ht="13.5" customHeight="1">
      <c r="S2" s="898" t="str">
        <f>申１!Q2</f>
        <v/>
      </c>
      <c r="T2" s="898"/>
      <c r="U2" s="898"/>
      <c r="V2" s="898"/>
      <c r="W2" s="898"/>
      <c r="X2" s="898"/>
      <c r="Y2" s="898"/>
      <c r="Z2" s="898"/>
      <c r="AB2" s="266"/>
      <c r="AC2" s="266"/>
      <c r="AD2" s="266"/>
      <c r="AE2" s="266"/>
      <c r="AF2" s="266"/>
    </row>
    <row r="3" spans="1:33" s="400" customFormat="1" ht="27" customHeight="1">
      <c r="A3" s="399"/>
      <c r="B3" s="899" t="s">
        <v>175</v>
      </c>
      <c r="C3" s="899"/>
      <c r="D3" s="899"/>
      <c r="E3" s="899"/>
      <c r="F3" s="899"/>
      <c r="G3" s="899"/>
      <c r="H3" s="899"/>
      <c r="I3" s="900"/>
      <c r="J3" s="394"/>
      <c r="K3" s="394"/>
      <c r="L3" s="394"/>
      <c r="M3" s="394"/>
      <c r="N3" s="394"/>
      <c r="O3" s="394"/>
      <c r="P3" s="394"/>
      <c r="Q3" s="394"/>
      <c r="R3" s="394"/>
      <c r="S3" s="394"/>
      <c r="T3" s="394"/>
      <c r="U3" s="394"/>
      <c r="V3" s="394"/>
      <c r="W3" s="394"/>
      <c r="X3" s="394"/>
      <c r="Y3" s="394"/>
      <c r="Z3" s="394"/>
      <c r="AA3" s="675"/>
      <c r="AB3" s="395"/>
      <c r="AC3" s="395"/>
      <c r="AD3" s="395"/>
      <c r="AE3" s="395"/>
      <c r="AF3" s="395"/>
    </row>
    <row r="4" spans="1:33" ht="35.25" customHeight="1">
      <c r="A4" s="330"/>
      <c r="B4" s="741" t="s">
        <v>174</v>
      </c>
      <c r="C4" s="845"/>
      <c r="D4" s="845"/>
      <c r="E4" s="845"/>
      <c r="F4" s="845"/>
      <c r="G4" s="845"/>
      <c r="H4" s="845"/>
      <c r="I4" s="901" t="s">
        <v>173</v>
      </c>
      <c r="J4" s="902"/>
      <c r="K4" s="902"/>
      <c r="L4" s="902"/>
      <c r="M4" s="902"/>
      <c r="N4" s="902"/>
      <c r="O4" s="902"/>
      <c r="P4" s="902"/>
      <c r="Q4" s="902"/>
      <c r="R4" s="902"/>
      <c r="S4" s="902"/>
      <c r="T4" s="902"/>
      <c r="U4" s="902"/>
      <c r="V4" s="902"/>
      <c r="W4" s="902"/>
      <c r="X4" s="902"/>
      <c r="Y4" s="902"/>
      <c r="Z4" s="903"/>
      <c r="AB4" s="266"/>
      <c r="AC4" s="266"/>
      <c r="AD4" s="266"/>
      <c r="AE4" s="266"/>
      <c r="AF4" s="266"/>
    </row>
    <row r="5" spans="1:33" ht="20.25" customHeight="1">
      <c r="A5" s="330"/>
      <c r="B5" s="866"/>
      <c r="C5" s="867"/>
      <c r="D5" s="867"/>
      <c r="E5" s="867"/>
      <c r="F5" s="867"/>
      <c r="G5" s="867"/>
      <c r="H5" s="867"/>
      <c r="I5" s="69"/>
      <c r="J5" s="904" t="s">
        <v>172</v>
      </c>
      <c r="K5" s="905"/>
      <c r="L5" s="905"/>
      <c r="M5" s="905"/>
      <c r="N5" s="905"/>
      <c r="O5" s="905"/>
      <c r="P5" s="905"/>
      <c r="Q5" s="905"/>
      <c r="R5" s="905"/>
      <c r="S5" s="905"/>
      <c r="T5" s="905"/>
      <c r="U5" s="905"/>
      <c r="V5" s="905"/>
      <c r="W5" s="905"/>
      <c r="X5" s="905"/>
      <c r="Y5" s="905"/>
      <c r="Z5" s="906"/>
      <c r="AB5" s="266" t="b">
        <v>0</v>
      </c>
      <c r="AC5" s="266"/>
      <c r="AD5" s="266"/>
      <c r="AE5" s="266"/>
      <c r="AF5" s="266"/>
    </row>
    <row r="6" spans="1:33" ht="20.25" customHeight="1">
      <c r="A6" s="330"/>
      <c r="B6" s="866"/>
      <c r="C6" s="867"/>
      <c r="D6" s="867"/>
      <c r="E6" s="867"/>
      <c r="F6" s="867"/>
      <c r="G6" s="867"/>
      <c r="H6" s="867"/>
      <c r="I6" s="69"/>
      <c r="J6" s="904" t="s">
        <v>171</v>
      </c>
      <c r="K6" s="905"/>
      <c r="L6" s="905"/>
      <c r="M6" s="905"/>
      <c r="N6" s="905"/>
      <c r="O6" s="905"/>
      <c r="P6" s="905"/>
      <c r="Q6" s="905"/>
      <c r="R6" s="905"/>
      <c r="S6" s="905"/>
      <c r="T6" s="905"/>
      <c r="U6" s="905"/>
      <c r="V6" s="905"/>
      <c r="W6" s="905"/>
      <c r="X6" s="905"/>
      <c r="Y6" s="905"/>
      <c r="Z6" s="906"/>
      <c r="AB6" s="269" t="b">
        <v>0</v>
      </c>
      <c r="AC6" s="291"/>
      <c r="AD6" s="269"/>
      <c r="AE6" s="269"/>
      <c r="AF6" s="269"/>
      <c r="AG6" s="195"/>
    </row>
    <row r="7" spans="1:33" s="195" customFormat="1" ht="20.25" customHeight="1">
      <c r="A7" s="330"/>
      <c r="B7" s="866"/>
      <c r="C7" s="867"/>
      <c r="D7" s="867"/>
      <c r="E7" s="867"/>
      <c r="F7" s="867"/>
      <c r="G7" s="867"/>
      <c r="H7" s="867"/>
      <c r="I7" s="69"/>
      <c r="J7" s="904" t="s">
        <v>170</v>
      </c>
      <c r="K7" s="905"/>
      <c r="L7" s="905"/>
      <c r="M7" s="905"/>
      <c r="N7" s="905"/>
      <c r="O7" s="905"/>
      <c r="P7" s="905"/>
      <c r="Q7" s="905"/>
      <c r="R7" s="905"/>
      <c r="S7" s="905"/>
      <c r="T7" s="905"/>
      <c r="U7" s="905"/>
      <c r="V7" s="905"/>
      <c r="W7" s="905"/>
      <c r="X7" s="905"/>
      <c r="Y7" s="905"/>
      <c r="Z7" s="906"/>
      <c r="AA7" s="674"/>
      <c r="AB7" s="292" t="b">
        <v>0</v>
      </c>
      <c r="AC7" s="292"/>
      <c r="AD7" s="292"/>
      <c r="AE7" s="292"/>
      <c r="AF7" s="292"/>
      <c r="AG7" s="67"/>
    </row>
    <row r="8" spans="1:33" s="195" customFormat="1" ht="20.25" customHeight="1">
      <c r="A8" s="330"/>
      <c r="B8" s="866"/>
      <c r="C8" s="867"/>
      <c r="D8" s="867"/>
      <c r="E8" s="867"/>
      <c r="F8" s="867"/>
      <c r="G8" s="867"/>
      <c r="H8" s="867"/>
      <c r="I8" s="69"/>
      <c r="J8" s="907" t="s">
        <v>413</v>
      </c>
      <c r="K8" s="908"/>
      <c r="L8" s="908"/>
      <c r="M8" s="908"/>
      <c r="N8" s="908"/>
      <c r="O8" s="908"/>
      <c r="P8" s="908"/>
      <c r="Q8" s="908"/>
      <c r="R8" s="908"/>
      <c r="S8" s="908"/>
      <c r="T8" s="908"/>
      <c r="U8" s="908"/>
      <c r="V8" s="908"/>
      <c r="W8" s="908"/>
      <c r="X8" s="908"/>
      <c r="Y8" s="908"/>
      <c r="Z8" s="909"/>
      <c r="AA8" s="674"/>
      <c r="AB8" s="292" t="b">
        <v>0</v>
      </c>
      <c r="AC8" s="292"/>
      <c r="AD8" s="292"/>
      <c r="AE8" s="292"/>
      <c r="AF8" s="292"/>
      <c r="AG8" s="67"/>
    </row>
    <row r="9" spans="1:33" s="195" customFormat="1" ht="20.25" customHeight="1">
      <c r="A9" s="330"/>
      <c r="B9" s="868"/>
      <c r="C9" s="829"/>
      <c r="D9" s="819"/>
      <c r="E9" s="819"/>
      <c r="F9" s="819"/>
      <c r="G9" s="819"/>
      <c r="H9" s="819"/>
      <c r="I9" s="68"/>
      <c r="J9" s="910"/>
      <c r="K9" s="910"/>
      <c r="L9" s="910"/>
      <c r="M9" s="910"/>
      <c r="N9" s="910"/>
      <c r="O9" s="910"/>
      <c r="P9" s="910"/>
      <c r="Q9" s="910"/>
      <c r="R9" s="910"/>
      <c r="S9" s="910"/>
      <c r="T9" s="910"/>
      <c r="U9" s="910"/>
      <c r="V9" s="910"/>
      <c r="W9" s="910"/>
      <c r="X9" s="910"/>
      <c r="Y9" s="910"/>
      <c r="Z9" s="911"/>
      <c r="AA9" s="674"/>
      <c r="AB9" s="292"/>
      <c r="AC9" s="292"/>
      <c r="AD9" s="292"/>
      <c r="AE9" s="292"/>
      <c r="AF9" s="292"/>
      <c r="AG9" s="67"/>
    </row>
    <row r="10" spans="1:33" s="195" customFormat="1" ht="18" customHeight="1">
      <c r="A10" s="330"/>
      <c r="B10" s="321"/>
      <c r="C10" s="321"/>
      <c r="D10" s="321"/>
      <c r="E10" s="321"/>
      <c r="F10" s="321"/>
      <c r="G10" s="321"/>
      <c r="H10" s="321"/>
      <c r="I10" s="329"/>
      <c r="J10" s="329"/>
      <c r="K10" s="320"/>
      <c r="L10" s="320"/>
      <c r="M10" s="320"/>
      <c r="N10" s="320"/>
      <c r="O10" s="320"/>
      <c r="P10" s="320"/>
      <c r="Q10" s="320"/>
      <c r="R10" s="320"/>
      <c r="S10" s="320"/>
      <c r="T10" s="320"/>
      <c r="U10" s="320"/>
      <c r="V10" s="320"/>
      <c r="W10" s="320"/>
      <c r="X10" s="320"/>
      <c r="Y10" s="320"/>
      <c r="Z10" s="320"/>
      <c r="AA10" s="674"/>
      <c r="AB10" s="292"/>
      <c r="AC10" s="292"/>
      <c r="AD10" s="292"/>
      <c r="AE10" s="292"/>
      <c r="AF10" s="292"/>
      <c r="AG10" s="67"/>
    </row>
    <row r="11" spans="1:33" s="402" customFormat="1" ht="27" customHeight="1">
      <c r="A11" s="399"/>
      <c r="B11" s="899" t="s">
        <v>169</v>
      </c>
      <c r="C11" s="899"/>
      <c r="D11" s="899"/>
      <c r="E11" s="899"/>
      <c r="F11" s="899"/>
      <c r="G11" s="899"/>
      <c r="H11" s="899"/>
      <c r="I11" s="899"/>
      <c r="J11" s="899"/>
      <c r="K11" s="899"/>
      <c r="L11" s="900"/>
      <c r="M11" s="900"/>
      <c r="N11" s="394"/>
      <c r="O11" s="394"/>
      <c r="P11" s="394"/>
      <c r="Q11" s="394"/>
      <c r="R11" s="394"/>
      <c r="S11" s="394"/>
      <c r="T11" s="394"/>
      <c r="U11" s="394"/>
      <c r="V11" s="394"/>
      <c r="W11" s="394"/>
      <c r="X11" s="394"/>
      <c r="Y11" s="394"/>
      <c r="Z11" s="394"/>
      <c r="AA11" s="675"/>
      <c r="AB11" s="401"/>
      <c r="AC11" s="401"/>
      <c r="AD11" s="401"/>
      <c r="AE11" s="401"/>
      <c r="AF11" s="401"/>
    </row>
    <row r="12" spans="1:33" s="195" customFormat="1" ht="15.75" customHeight="1">
      <c r="A12" s="327"/>
      <c r="B12" s="741" t="s">
        <v>168</v>
      </c>
      <c r="C12" s="845"/>
      <c r="D12" s="845"/>
      <c r="E12" s="845"/>
      <c r="F12" s="869" t="s">
        <v>22</v>
      </c>
      <c r="G12" s="870"/>
      <c r="H12" s="870"/>
      <c r="I12" s="871"/>
      <c r="J12" s="877"/>
      <c r="K12" s="878"/>
      <c r="L12" s="878"/>
      <c r="M12" s="878"/>
      <c r="N12" s="878"/>
      <c r="O12" s="878"/>
      <c r="P12" s="878"/>
      <c r="Q12" s="878"/>
      <c r="R12" s="878"/>
      <c r="S12" s="878"/>
      <c r="T12" s="878"/>
      <c r="U12" s="878"/>
      <c r="V12" s="879"/>
      <c r="W12" s="880" t="s">
        <v>479</v>
      </c>
      <c r="X12" s="881"/>
      <c r="Y12" s="881"/>
      <c r="Z12" s="882"/>
      <c r="AA12" s="674" t="s">
        <v>167</v>
      </c>
      <c r="AB12" s="269"/>
      <c r="AC12" s="269"/>
      <c r="AD12" s="269"/>
      <c r="AE12" s="269"/>
      <c r="AF12" s="269"/>
    </row>
    <row r="13" spans="1:33" s="195" customFormat="1" ht="30" customHeight="1">
      <c r="A13" s="327"/>
      <c r="B13" s="866"/>
      <c r="C13" s="867"/>
      <c r="D13" s="867"/>
      <c r="E13" s="867"/>
      <c r="F13" s="812" t="s">
        <v>166</v>
      </c>
      <c r="G13" s="814"/>
      <c r="H13" s="814"/>
      <c r="I13" s="872"/>
      <c r="J13" s="886"/>
      <c r="K13" s="887"/>
      <c r="L13" s="887"/>
      <c r="M13" s="887"/>
      <c r="N13" s="887"/>
      <c r="O13" s="887"/>
      <c r="P13" s="887"/>
      <c r="Q13" s="887"/>
      <c r="R13" s="887"/>
      <c r="S13" s="887"/>
      <c r="T13" s="887"/>
      <c r="U13" s="887"/>
      <c r="V13" s="887"/>
      <c r="W13" s="883"/>
      <c r="X13" s="884"/>
      <c r="Y13" s="884"/>
      <c r="Z13" s="885"/>
      <c r="AA13" s="674"/>
      <c r="AB13" s="269"/>
      <c r="AC13" s="269"/>
      <c r="AD13" s="269"/>
      <c r="AE13" s="269"/>
      <c r="AF13" s="269"/>
    </row>
    <row r="14" spans="1:33" s="195" customFormat="1" ht="15.75" customHeight="1">
      <c r="A14" s="327"/>
      <c r="B14" s="866"/>
      <c r="C14" s="867"/>
      <c r="D14" s="867"/>
      <c r="E14" s="867"/>
      <c r="F14" s="869" t="s">
        <v>22</v>
      </c>
      <c r="G14" s="870"/>
      <c r="H14" s="870"/>
      <c r="I14" s="871"/>
      <c r="J14" s="877"/>
      <c r="K14" s="878"/>
      <c r="L14" s="878"/>
      <c r="M14" s="878"/>
      <c r="N14" s="878"/>
      <c r="O14" s="878"/>
      <c r="P14" s="878"/>
      <c r="Q14" s="878"/>
      <c r="R14" s="878"/>
      <c r="S14" s="878"/>
      <c r="T14" s="878"/>
      <c r="U14" s="878"/>
      <c r="V14" s="879"/>
      <c r="W14" s="883"/>
      <c r="X14" s="884"/>
      <c r="Y14" s="884"/>
      <c r="Z14" s="885"/>
      <c r="AA14" s="674"/>
      <c r="AB14" s="269"/>
      <c r="AC14" s="269"/>
      <c r="AD14" s="269"/>
      <c r="AE14" s="269"/>
      <c r="AF14" s="269"/>
    </row>
    <row r="15" spans="1:33" s="195" customFormat="1" ht="30" customHeight="1">
      <c r="A15" s="327"/>
      <c r="B15" s="866"/>
      <c r="C15" s="867"/>
      <c r="D15" s="867"/>
      <c r="E15" s="867"/>
      <c r="F15" s="873" t="s">
        <v>366</v>
      </c>
      <c r="G15" s="874"/>
      <c r="H15" s="874"/>
      <c r="I15" s="875"/>
      <c r="J15" s="888"/>
      <c r="K15" s="889"/>
      <c r="L15" s="889"/>
      <c r="M15" s="889"/>
      <c r="N15" s="889"/>
      <c r="O15" s="889"/>
      <c r="P15" s="889"/>
      <c r="Q15" s="889"/>
      <c r="R15" s="889"/>
      <c r="S15" s="889"/>
      <c r="T15" s="889"/>
      <c r="U15" s="889"/>
      <c r="V15" s="890"/>
      <c r="W15" s="891"/>
      <c r="X15" s="892"/>
      <c r="Y15" s="892"/>
      <c r="Z15" s="893"/>
      <c r="AA15" s="674"/>
      <c r="AB15" s="269" t="b">
        <v>0</v>
      </c>
      <c r="AC15" s="269"/>
      <c r="AD15" s="269"/>
      <c r="AE15" s="269"/>
      <c r="AF15" s="269"/>
    </row>
    <row r="16" spans="1:33" s="195" customFormat="1" ht="19.5" customHeight="1">
      <c r="A16" s="327"/>
      <c r="B16" s="868"/>
      <c r="C16" s="819"/>
      <c r="D16" s="819"/>
      <c r="E16" s="819"/>
      <c r="F16" s="876"/>
      <c r="G16" s="814"/>
      <c r="H16" s="814"/>
      <c r="I16" s="872"/>
      <c r="J16" s="896" t="s">
        <v>607</v>
      </c>
      <c r="K16" s="897"/>
      <c r="L16" s="897"/>
      <c r="M16" s="897"/>
      <c r="N16" s="897"/>
      <c r="O16" s="454" t="s">
        <v>481</v>
      </c>
      <c r="P16" s="894"/>
      <c r="Q16" s="895"/>
      <c r="R16" s="895"/>
      <c r="S16" s="895"/>
      <c r="T16" s="895"/>
      <c r="U16" s="895"/>
      <c r="V16" s="608" t="s">
        <v>303</v>
      </c>
      <c r="W16" s="891"/>
      <c r="X16" s="892"/>
      <c r="Y16" s="892"/>
      <c r="Z16" s="893"/>
      <c r="AA16" s="674"/>
      <c r="AB16" s="269" t="b">
        <v>0</v>
      </c>
      <c r="AC16" s="269" t="b">
        <v>0</v>
      </c>
      <c r="AD16" s="269"/>
      <c r="AE16" s="269"/>
      <c r="AF16" s="269"/>
    </row>
    <row r="17" spans="1:32" s="195" customFormat="1" ht="57" customHeight="1">
      <c r="A17" s="327"/>
      <c r="B17" s="834" t="s">
        <v>165</v>
      </c>
      <c r="C17" s="835"/>
      <c r="D17" s="835"/>
      <c r="E17" s="835"/>
      <c r="F17" s="836"/>
      <c r="G17" s="837"/>
      <c r="H17" s="837"/>
      <c r="I17" s="837"/>
      <c r="J17" s="837"/>
      <c r="K17" s="837"/>
      <c r="L17" s="837"/>
      <c r="M17" s="837"/>
      <c r="N17" s="837"/>
      <c r="O17" s="837"/>
      <c r="P17" s="837"/>
      <c r="Q17" s="837"/>
      <c r="R17" s="837"/>
      <c r="S17" s="837"/>
      <c r="T17" s="837"/>
      <c r="U17" s="837"/>
      <c r="V17" s="837"/>
      <c r="W17" s="837"/>
      <c r="X17" s="837"/>
      <c r="Y17" s="837"/>
      <c r="Z17" s="838"/>
      <c r="AA17" s="676"/>
      <c r="AB17" s="269"/>
      <c r="AC17" s="269"/>
      <c r="AD17" s="269"/>
      <c r="AE17" s="269"/>
      <c r="AF17" s="269"/>
    </row>
    <row r="18" spans="1:32" s="195" customFormat="1" ht="19.5" customHeight="1">
      <c r="A18" s="327"/>
      <c r="B18" s="844" t="s">
        <v>414</v>
      </c>
      <c r="C18" s="845"/>
      <c r="D18" s="845"/>
      <c r="E18" s="846"/>
      <c r="F18" s="850" t="s">
        <v>22</v>
      </c>
      <c r="G18" s="851"/>
      <c r="H18" s="859"/>
      <c r="I18" s="860"/>
      <c r="J18" s="860"/>
      <c r="K18" s="860"/>
      <c r="L18" s="860"/>
      <c r="M18" s="860"/>
      <c r="N18" s="860"/>
      <c r="O18" s="860"/>
      <c r="P18" s="860"/>
      <c r="Q18" s="860"/>
      <c r="R18" s="861"/>
      <c r="S18" s="855" t="s">
        <v>164</v>
      </c>
      <c r="T18" s="856"/>
      <c r="U18" s="324" t="s">
        <v>163</v>
      </c>
      <c r="V18" s="325"/>
      <c r="W18" s="325"/>
      <c r="X18" s="325"/>
      <c r="Y18" s="325"/>
      <c r="Z18" s="326"/>
      <c r="AA18" s="677"/>
      <c r="AB18" s="338">
        <v>2</v>
      </c>
      <c r="AC18" s="269" t="s">
        <v>162</v>
      </c>
      <c r="AD18" s="269"/>
      <c r="AE18" s="269"/>
      <c r="AF18" s="269"/>
    </row>
    <row r="19" spans="1:32" s="195" customFormat="1" ht="30" customHeight="1" thickBot="1">
      <c r="A19" s="327"/>
      <c r="B19" s="847"/>
      <c r="C19" s="848"/>
      <c r="D19" s="848"/>
      <c r="E19" s="849"/>
      <c r="F19" s="852" t="s">
        <v>161</v>
      </c>
      <c r="G19" s="852"/>
      <c r="H19" s="862"/>
      <c r="I19" s="863"/>
      <c r="J19" s="863"/>
      <c r="K19" s="863"/>
      <c r="L19" s="863"/>
      <c r="M19" s="863"/>
      <c r="N19" s="863"/>
      <c r="O19" s="863"/>
      <c r="P19" s="863"/>
      <c r="Q19" s="864"/>
      <c r="R19" s="865"/>
      <c r="S19" s="857"/>
      <c r="T19" s="858"/>
      <c r="U19" s="331"/>
      <c r="V19" s="332" t="s">
        <v>2</v>
      </c>
      <c r="W19" s="151"/>
      <c r="X19" s="332" t="s">
        <v>159</v>
      </c>
      <c r="Y19" s="333"/>
      <c r="Z19" s="334" t="s">
        <v>27</v>
      </c>
      <c r="AA19" s="677"/>
      <c r="AB19" s="339" t="e">
        <f>DATEVALUE(CONCATENATE(U18,U19,V19,W19,X19,Y19,Z19))</f>
        <v>#VALUE!</v>
      </c>
      <c r="AC19" s="293" t="e">
        <f>EDATE(AB19,24)-1</f>
        <v>#VALUE!</v>
      </c>
      <c r="AD19" s="269"/>
      <c r="AE19" s="269"/>
      <c r="AF19" s="269"/>
    </row>
    <row r="20" spans="1:32" s="195" customFormat="1" ht="23.25" customHeight="1">
      <c r="A20" s="327"/>
      <c r="B20" s="815"/>
      <c r="C20" s="816"/>
      <c r="D20" s="817" t="s">
        <v>365</v>
      </c>
      <c r="E20" s="818"/>
      <c r="F20" s="818"/>
      <c r="G20" s="818"/>
      <c r="H20" s="818"/>
      <c r="I20" s="818"/>
      <c r="J20" s="818"/>
      <c r="K20" s="818"/>
      <c r="L20" s="818"/>
      <c r="M20" s="818"/>
      <c r="N20" s="818"/>
      <c r="O20" s="818"/>
      <c r="P20" s="818"/>
      <c r="Q20" s="818"/>
      <c r="R20" s="818"/>
      <c r="S20" s="853" t="s">
        <v>443</v>
      </c>
      <c r="T20" s="854"/>
      <c r="U20" s="839" t="s">
        <v>158</v>
      </c>
      <c r="V20" s="840"/>
      <c r="W20" s="841" t="s">
        <v>588</v>
      </c>
      <c r="X20" s="842"/>
      <c r="Y20" s="842"/>
      <c r="Z20" s="843"/>
      <c r="AA20" s="678"/>
      <c r="AB20" s="293"/>
      <c r="AC20" s="293"/>
      <c r="AD20" s="269"/>
      <c r="AE20" s="269"/>
      <c r="AF20" s="269"/>
    </row>
    <row r="21" spans="1:32" s="195" customFormat="1" ht="20.25" customHeight="1">
      <c r="A21" s="327"/>
      <c r="B21" s="808" t="s">
        <v>364</v>
      </c>
      <c r="C21" s="809"/>
      <c r="D21" s="824" t="s">
        <v>1</v>
      </c>
      <c r="E21" s="826"/>
      <c r="F21" s="828" t="s">
        <v>2</v>
      </c>
      <c r="G21" s="826"/>
      <c r="H21" s="828" t="s">
        <v>3</v>
      </c>
      <c r="I21" s="826"/>
      <c r="J21" s="828" t="s">
        <v>4</v>
      </c>
      <c r="K21" s="828" t="s">
        <v>157</v>
      </c>
      <c r="L21" s="830" t="s">
        <v>1</v>
      </c>
      <c r="M21" s="826"/>
      <c r="N21" s="828" t="s">
        <v>2</v>
      </c>
      <c r="O21" s="826"/>
      <c r="P21" s="828" t="s">
        <v>159</v>
      </c>
      <c r="Q21" s="826"/>
      <c r="R21" s="742" t="s">
        <v>4</v>
      </c>
      <c r="S21" s="919" t="str">
        <f>IFERROR(MAX(IF(AC21=1,"",IF(AC21&gt;$AC$19,$AC$19-AB21+1,AC21-AB21+1)),0),"")</f>
        <v/>
      </c>
      <c r="T21" s="832" t="s">
        <v>4</v>
      </c>
      <c r="U21" s="921"/>
      <c r="V21" s="832" t="s">
        <v>4</v>
      </c>
      <c r="W21" s="923"/>
      <c r="X21" s="913" t="str">
        <f t="shared" ref="X21:X31" si="0">IFERROR(IF(S21-U21&lt;0,0,S21-U21),"")</f>
        <v/>
      </c>
      <c r="Y21" s="913"/>
      <c r="Z21" s="917" t="s">
        <v>4</v>
      </c>
      <c r="AA21" s="672" t="str">
        <f>IFERROR(IF(AB19=1,"",IF(OR(AB21=1,AC21=1),"",IF(AB21-AB19&lt;0,"※育業の開始日が違います（お子様の出生日以降になります）",""))),"")</f>
        <v/>
      </c>
      <c r="AB21" s="293">
        <f>IFERROR(DATEVALUE(CONCATENATE(D21,E21,F21,G21,H21,I21,J21)),1)</f>
        <v>1</v>
      </c>
      <c r="AC21" s="293">
        <f>IFERROR(DATEVALUE(CONCATENATE(L21,M21,N21,O21,P21,Q21,R21)),1)</f>
        <v>1</v>
      </c>
      <c r="AD21" s="269"/>
      <c r="AE21" s="269"/>
      <c r="AF21" s="269"/>
    </row>
    <row r="22" spans="1:32" s="195" customFormat="1" ht="20.25" customHeight="1">
      <c r="A22" s="336"/>
      <c r="B22" s="810"/>
      <c r="C22" s="811"/>
      <c r="D22" s="825"/>
      <c r="E22" s="827"/>
      <c r="F22" s="829"/>
      <c r="G22" s="827"/>
      <c r="H22" s="829"/>
      <c r="I22" s="827"/>
      <c r="J22" s="829"/>
      <c r="K22" s="829"/>
      <c r="L22" s="831"/>
      <c r="M22" s="827"/>
      <c r="N22" s="829"/>
      <c r="O22" s="827"/>
      <c r="P22" s="829"/>
      <c r="Q22" s="827"/>
      <c r="R22" s="744"/>
      <c r="S22" s="920"/>
      <c r="T22" s="833"/>
      <c r="U22" s="922"/>
      <c r="V22" s="833"/>
      <c r="W22" s="924"/>
      <c r="X22" s="914"/>
      <c r="Y22" s="914"/>
      <c r="Z22" s="918"/>
      <c r="AA22" s="672" t="str">
        <f>IFERROR(IF(AC21&gt;$AC$19,"※子が2歳以上の育業日数は奨励対象外です",""),"")</f>
        <v/>
      </c>
      <c r="AB22" s="293"/>
      <c r="AC22" s="293"/>
      <c r="AD22" s="269"/>
      <c r="AE22" s="269"/>
      <c r="AF22" s="269"/>
    </row>
    <row r="23" spans="1:32" s="195" customFormat="1" ht="20.25" customHeight="1">
      <c r="A23" s="336"/>
      <c r="B23" s="808" t="s">
        <v>444</v>
      </c>
      <c r="C23" s="809"/>
      <c r="D23" s="824" t="s">
        <v>1</v>
      </c>
      <c r="E23" s="826"/>
      <c r="F23" s="828" t="s">
        <v>2</v>
      </c>
      <c r="G23" s="826"/>
      <c r="H23" s="828" t="s">
        <v>3</v>
      </c>
      <c r="I23" s="826"/>
      <c r="J23" s="828" t="s">
        <v>4</v>
      </c>
      <c r="K23" s="828" t="s">
        <v>157</v>
      </c>
      <c r="L23" s="830" t="s">
        <v>1</v>
      </c>
      <c r="M23" s="826"/>
      <c r="N23" s="828" t="s">
        <v>2</v>
      </c>
      <c r="O23" s="826"/>
      <c r="P23" s="828" t="s">
        <v>159</v>
      </c>
      <c r="Q23" s="826"/>
      <c r="R23" s="742" t="s">
        <v>4</v>
      </c>
      <c r="S23" s="919" t="str">
        <f>IFERROR(MAX(IF(AC23=1,"",IF(AC23&gt;$AC$19,$AC$19-AB23+1,AC23-AB23+1)),0),"")</f>
        <v/>
      </c>
      <c r="T23" s="832" t="s">
        <v>4</v>
      </c>
      <c r="U23" s="921"/>
      <c r="V23" s="832" t="s">
        <v>4</v>
      </c>
      <c r="W23" s="923"/>
      <c r="X23" s="913" t="str">
        <f>IFERROR(IF(S23-U23&lt;0,0,S23-U23),"")</f>
        <v/>
      </c>
      <c r="Y23" s="913"/>
      <c r="Z23" s="917" t="s">
        <v>4</v>
      </c>
      <c r="AA23" s="672" t="str">
        <f>IF(AB23=1,"",IF(AB23&lt;=AC21,"※1回目の取得より前の日付の申請はできません。",""))</f>
        <v/>
      </c>
      <c r="AB23" s="293">
        <f t="shared" ref="AB23:AB31" si="1">IFERROR(DATEVALUE(CONCATENATE(D23,E23,F23,G23,H23,I23,J23)),1)</f>
        <v>1</v>
      </c>
      <c r="AC23" s="293">
        <f t="shared" ref="AC23:AC31" si="2">IFERROR(DATEVALUE(CONCATENATE(L23,M23,N23,O23,P23,Q23,R23)),1)</f>
        <v>1</v>
      </c>
      <c r="AD23" s="269"/>
      <c r="AE23" s="269"/>
      <c r="AF23" s="269"/>
    </row>
    <row r="24" spans="1:32" s="195" customFormat="1" ht="20.25" customHeight="1">
      <c r="A24" s="336"/>
      <c r="B24" s="810"/>
      <c r="C24" s="811"/>
      <c r="D24" s="825"/>
      <c r="E24" s="827"/>
      <c r="F24" s="829"/>
      <c r="G24" s="827"/>
      <c r="H24" s="829"/>
      <c r="I24" s="827"/>
      <c r="J24" s="829"/>
      <c r="K24" s="829"/>
      <c r="L24" s="831"/>
      <c r="M24" s="827"/>
      <c r="N24" s="829"/>
      <c r="O24" s="827"/>
      <c r="P24" s="829"/>
      <c r="Q24" s="827"/>
      <c r="R24" s="744"/>
      <c r="S24" s="920"/>
      <c r="T24" s="833"/>
      <c r="U24" s="922"/>
      <c r="V24" s="833"/>
      <c r="W24" s="924"/>
      <c r="X24" s="914"/>
      <c r="Y24" s="914"/>
      <c r="Z24" s="918"/>
      <c r="AA24" s="673" t="str">
        <f>IFERROR(IF(AC23&gt;$AC$19,"※子が2歳以上の育業日数は奨励対象外です",""),"")</f>
        <v/>
      </c>
      <c r="AB24" s="293"/>
      <c r="AC24" s="293"/>
      <c r="AD24" s="269"/>
      <c r="AE24" s="269"/>
      <c r="AF24" s="269"/>
    </row>
    <row r="25" spans="1:32" s="195" customFormat="1" ht="20.25" customHeight="1">
      <c r="A25" s="336"/>
      <c r="B25" s="808" t="s">
        <v>445</v>
      </c>
      <c r="C25" s="809"/>
      <c r="D25" s="824" t="s">
        <v>1</v>
      </c>
      <c r="E25" s="826"/>
      <c r="F25" s="828" t="s">
        <v>2</v>
      </c>
      <c r="G25" s="826"/>
      <c r="H25" s="828" t="s">
        <v>3</v>
      </c>
      <c r="I25" s="826"/>
      <c r="J25" s="828" t="s">
        <v>4</v>
      </c>
      <c r="K25" s="828" t="s">
        <v>157</v>
      </c>
      <c r="L25" s="830" t="s">
        <v>1</v>
      </c>
      <c r="M25" s="826"/>
      <c r="N25" s="828" t="s">
        <v>2</v>
      </c>
      <c r="O25" s="826"/>
      <c r="P25" s="828" t="s">
        <v>159</v>
      </c>
      <c r="Q25" s="826"/>
      <c r="R25" s="742" t="s">
        <v>4</v>
      </c>
      <c r="S25" s="919" t="str">
        <f>IFERROR(MAX(IF(AC25=1,"",IF(AC25&gt;$AC$19,$AC$19-AB25+1,AC25-AB25+1)),0),"")</f>
        <v/>
      </c>
      <c r="T25" s="832" t="s">
        <v>4</v>
      </c>
      <c r="U25" s="921"/>
      <c r="V25" s="832" t="s">
        <v>4</v>
      </c>
      <c r="W25" s="923"/>
      <c r="X25" s="913" t="str">
        <f t="shared" si="0"/>
        <v/>
      </c>
      <c r="Y25" s="913"/>
      <c r="Z25" s="917" t="s">
        <v>4</v>
      </c>
      <c r="AA25" s="672" t="str">
        <f>IF(AB25=1,"",IF(AB25&lt;=AC23,"※2回目の取得より前の日付の申請はできません。",""))</f>
        <v/>
      </c>
      <c r="AB25" s="293">
        <f t="shared" si="1"/>
        <v>1</v>
      </c>
      <c r="AC25" s="293">
        <f t="shared" si="2"/>
        <v>1</v>
      </c>
      <c r="AD25" s="269"/>
      <c r="AE25" s="269"/>
      <c r="AF25" s="269"/>
    </row>
    <row r="26" spans="1:32" s="195" customFormat="1" ht="20.25" customHeight="1">
      <c r="A26" s="336"/>
      <c r="B26" s="810"/>
      <c r="C26" s="811"/>
      <c r="D26" s="825"/>
      <c r="E26" s="827"/>
      <c r="F26" s="829"/>
      <c r="G26" s="827"/>
      <c r="H26" s="829"/>
      <c r="I26" s="827"/>
      <c r="J26" s="829"/>
      <c r="K26" s="829"/>
      <c r="L26" s="831"/>
      <c r="M26" s="827"/>
      <c r="N26" s="829"/>
      <c r="O26" s="827"/>
      <c r="P26" s="829"/>
      <c r="Q26" s="827"/>
      <c r="R26" s="744"/>
      <c r="S26" s="920"/>
      <c r="T26" s="833"/>
      <c r="U26" s="922"/>
      <c r="V26" s="833"/>
      <c r="W26" s="924"/>
      <c r="X26" s="914"/>
      <c r="Y26" s="914"/>
      <c r="Z26" s="918"/>
      <c r="AA26" s="673" t="str">
        <f>IFERROR(IF(AC25&gt;$AC$19,"※子が2歳以上の育業日数は奨励対象外です",""),"")</f>
        <v/>
      </c>
      <c r="AB26" s="293"/>
      <c r="AC26" s="293"/>
      <c r="AD26" s="269"/>
      <c r="AE26" s="269"/>
      <c r="AF26" s="269"/>
    </row>
    <row r="27" spans="1:32" s="195" customFormat="1" ht="20.25" customHeight="1">
      <c r="A27" s="336"/>
      <c r="B27" s="808" t="s">
        <v>446</v>
      </c>
      <c r="C27" s="809"/>
      <c r="D27" s="824" t="s">
        <v>1</v>
      </c>
      <c r="E27" s="826"/>
      <c r="F27" s="828" t="s">
        <v>2</v>
      </c>
      <c r="G27" s="826"/>
      <c r="H27" s="828" t="s">
        <v>3</v>
      </c>
      <c r="I27" s="826"/>
      <c r="J27" s="828" t="s">
        <v>4</v>
      </c>
      <c r="K27" s="828" t="s">
        <v>157</v>
      </c>
      <c r="L27" s="830" t="s">
        <v>1</v>
      </c>
      <c r="M27" s="826"/>
      <c r="N27" s="828" t="s">
        <v>2</v>
      </c>
      <c r="O27" s="826"/>
      <c r="P27" s="828" t="s">
        <v>159</v>
      </c>
      <c r="Q27" s="826"/>
      <c r="R27" s="742" t="s">
        <v>4</v>
      </c>
      <c r="S27" s="919" t="str">
        <f>IFERROR(MAX(IF(AC27=1,"",IF(AC27&gt;$AC$19,$AC$19-AB27+1,AC27-AB27+1)),0),"")</f>
        <v/>
      </c>
      <c r="T27" s="832" t="s">
        <v>4</v>
      </c>
      <c r="U27" s="921"/>
      <c r="V27" s="832" t="s">
        <v>4</v>
      </c>
      <c r="W27" s="923"/>
      <c r="X27" s="913" t="str">
        <f t="shared" si="0"/>
        <v/>
      </c>
      <c r="Y27" s="913"/>
      <c r="Z27" s="917" t="s">
        <v>4</v>
      </c>
      <c r="AA27" s="672" t="str">
        <f>IF(AB27=1,"",IF(AB27&lt;=AC25,"※3回目の取得より前の日付の申請はできません。",""))</f>
        <v/>
      </c>
      <c r="AB27" s="293">
        <f t="shared" si="1"/>
        <v>1</v>
      </c>
      <c r="AC27" s="293">
        <f t="shared" si="2"/>
        <v>1</v>
      </c>
      <c r="AD27" s="269"/>
      <c r="AE27" s="269"/>
      <c r="AF27" s="269"/>
    </row>
    <row r="28" spans="1:32" s="195" customFormat="1" ht="20.25" customHeight="1">
      <c r="A28" s="336"/>
      <c r="B28" s="810"/>
      <c r="C28" s="811"/>
      <c r="D28" s="825"/>
      <c r="E28" s="827"/>
      <c r="F28" s="829"/>
      <c r="G28" s="827"/>
      <c r="H28" s="829"/>
      <c r="I28" s="827"/>
      <c r="J28" s="829"/>
      <c r="K28" s="829"/>
      <c r="L28" s="831"/>
      <c r="M28" s="827"/>
      <c r="N28" s="829"/>
      <c r="O28" s="827"/>
      <c r="P28" s="829"/>
      <c r="Q28" s="827"/>
      <c r="R28" s="744"/>
      <c r="S28" s="920"/>
      <c r="T28" s="833"/>
      <c r="U28" s="922"/>
      <c r="V28" s="833"/>
      <c r="W28" s="924"/>
      <c r="X28" s="914"/>
      <c r="Y28" s="914"/>
      <c r="Z28" s="918"/>
      <c r="AA28" s="673" t="str">
        <f>IFERROR(IF(AC27&gt;$AC$19,"※子が2歳以上の育業日数は奨励対象外です",""),"")</f>
        <v/>
      </c>
      <c r="AB28" s="293"/>
      <c r="AC28" s="293"/>
      <c r="AD28" s="269"/>
      <c r="AE28" s="269"/>
      <c r="AF28" s="269"/>
    </row>
    <row r="29" spans="1:32" s="195" customFormat="1" ht="20.25" customHeight="1">
      <c r="A29" s="336"/>
      <c r="B29" s="808" t="s">
        <v>447</v>
      </c>
      <c r="C29" s="809"/>
      <c r="D29" s="824" t="s">
        <v>1</v>
      </c>
      <c r="E29" s="826"/>
      <c r="F29" s="828" t="s">
        <v>2</v>
      </c>
      <c r="G29" s="826"/>
      <c r="H29" s="828" t="s">
        <v>160</v>
      </c>
      <c r="I29" s="826"/>
      <c r="J29" s="828" t="s">
        <v>452</v>
      </c>
      <c r="K29" s="828" t="s">
        <v>157</v>
      </c>
      <c r="L29" s="830" t="s">
        <v>1</v>
      </c>
      <c r="M29" s="826"/>
      <c r="N29" s="828" t="s">
        <v>2</v>
      </c>
      <c r="O29" s="826"/>
      <c r="P29" s="828" t="s">
        <v>160</v>
      </c>
      <c r="Q29" s="826"/>
      <c r="R29" s="742" t="s">
        <v>452</v>
      </c>
      <c r="S29" s="919" t="str">
        <f>IFERROR(MAX(IF(AC29=1,"",IF(AC29&gt;$AC$19,$AC$19-AB29+1,AC29-AB29+1)),0),"")</f>
        <v/>
      </c>
      <c r="T29" s="832" t="s">
        <v>4</v>
      </c>
      <c r="U29" s="921"/>
      <c r="V29" s="832" t="s">
        <v>4</v>
      </c>
      <c r="W29" s="923"/>
      <c r="X29" s="913" t="str">
        <f t="shared" si="0"/>
        <v/>
      </c>
      <c r="Y29" s="913"/>
      <c r="Z29" s="917" t="s">
        <v>4</v>
      </c>
      <c r="AA29" s="672" t="str">
        <f>IF(AB29=1,"",IF(AB29&lt;=AC27,"※4回目の取得より前の日付の申請はできません。",""))</f>
        <v/>
      </c>
      <c r="AB29" s="293">
        <f t="shared" si="1"/>
        <v>1</v>
      </c>
      <c r="AC29" s="293">
        <f t="shared" si="2"/>
        <v>1</v>
      </c>
      <c r="AD29" s="269"/>
      <c r="AE29" s="269"/>
      <c r="AF29" s="269"/>
    </row>
    <row r="30" spans="1:32" s="195" customFormat="1" ht="20.25" customHeight="1">
      <c r="A30" s="336"/>
      <c r="B30" s="810"/>
      <c r="C30" s="811"/>
      <c r="D30" s="825"/>
      <c r="E30" s="827"/>
      <c r="F30" s="829"/>
      <c r="G30" s="827"/>
      <c r="H30" s="829"/>
      <c r="I30" s="827"/>
      <c r="J30" s="829"/>
      <c r="K30" s="829"/>
      <c r="L30" s="831"/>
      <c r="M30" s="827"/>
      <c r="N30" s="829"/>
      <c r="O30" s="827"/>
      <c r="P30" s="829"/>
      <c r="Q30" s="827"/>
      <c r="R30" s="744"/>
      <c r="S30" s="920"/>
      <c r="T30" s="833"/>
      <c r="U30" s="922"/>
      <c r="V30" s="833"/>
      <c r="W30" s="924"/>
      <c r="X30" s="914"/>
      <c r="Y30" s="914"/>
      <c r="Z30" s="918"/>
      <c r="AA30" s="673" t="str">
        <f>IFERROR(IF(AC29&gt;$AC$19,"※子が2歳以上の育業日数は奨励対象外です",""),"")</f>
        <v/>
      </c>
      <c r="AB30" s="293"/>
      <c r="AC30" s="293"/>
      <c r="AD30" s="269"/>
      <c r="AE30" s="269"/>
      <c r="AF30" s="269"/>
    </row>
    <row r="31" spans="1:32" s="195" customFormat="1" ht="20.25" customHeight="1">
      <c r="A31" s="336"/>
      <c r="B31" s="820" t="s">
        <v>448</v>
      </c>
      <c r="C31" s="821"/>
      <c r="D31" s="935" t="s">
        <v>1</v>
      </c>
      <c r="E31" s="937"/>
      <c r="F31" s="939" t="s">
        <v>2</v>
      </c>
      <c r="G31" s="937"/>
      <c r="H31" s="939" t="s">
        <v>3</v>
      </c>
      <c r="I31" s="937"/>
      <c r="J31" s="939" t="s">
        <v>4</v>
      </c>
      <c r="K31" s="939" t="s">
        <v>157</v>
      </c>
      <c r="L31" s="941" t="s">
        <v>1</v>
      </c>
      <c r="M31" s="937"/>
      <c r="N31" s="939" t="s">
        <v>2</v>
      </c>
      <c r="O31" s="937"/>
      <c r="P31" s="939" t="s">
        <v>159</v>
      </c>
      <c r="Q31" s="937"/>
      <c r="R31" s="943" t="s">
        <v>4</v>
      </c>
      <c r="S31" s="927" t="str">
        <f>IFERROR(MAX(IF(AC31=1,"",IF(AC31&gt;$AC$19,$AC$19-AB31+1,AC31-AB31+1)),0),"")</f>
        <v/>
      </c>
      <c r="T31" s="929" t="s">
        <v>4</v>
      </c>
      <c r="U31" s="931"/>
      <c r="V31" s="929" t="s">
        <v>4</v>
      </c>
      <c r="W31" s="933"/>
      <c r="X31" s="915" t="str">
        <f t="shared" si="0"/>
        <v/>
      </c>
      <c r="Y31" s="915"/>
      <c r="Z31" s="925" t="s">
        <v>4</v>
      </c>
      <c r="AA31" s="672" t="str">
        <f>IF(AB31=1,"",IF(AB31&lt;=AC27,"※5回目の取得より前の日付の申請はできません。",""))</f>
        <v/>
      </c>
      <c r="AB31" s="293">
        <f t="shared" si="1"/>
        <v>1</v>
      </c>
      <c r="AC31" s="293">
        <f t="shared" si="2"/>
        <v>1</v>
      </c>
      <c r="AD31" s="269"/>
      <c r="AE31" s="269"/>
      <c r="AF31" s="269"/>
    </row>
    <row r="32" spans="1:32" s="195" customFormat="1" ht="20.25" customHeight="1" thickBot="1">
      <c r="A32" s="336"/>
      <c r="B32" s="822"/>
      <c r="C32" s="823"/>
      <c r="D32" s="936"/>
      <c r="E32" s="938"/>
      <c r="F32" s="940"/>
      <c r="G32" s="938"/>
      <c r="H32" s="940"/>
      <c r="I32" s="938"/>
      <c r="J32" s="940"/>
      <c r="K32" s="940"/>
      <c r="L32" s="942"/>
      <c r="M32" s="938"/>
      <c r="N32" s="940"/>
      <c r="O32" s="938"/>
      <c r="P32" s="940"/>
      <c r="Q32" s="938"/>
      <c r="R32" s="944"/>
      <c r="S32" s="928"/>
      <c r="T32" s="930"/>
      <c r="U32" s="932"/>
      <c r="V32" s="930"/>
      <c r="W32" s="934"/>
      <c r="X32" s="916"/>
      <c r="Y32" s="916"/>
      <c r="Z32" s="926"/>
      <c r="AA32" s="673" t="str">
        <f>IFERROR(IF(AC31&gt;$AC$19,"※子が2歳以上の育業日数は奨励対象外です",""),"")</f>
        <v/>
      </c>
      <c r="AB32" s="293"/>
      <c r="AC32" s="293"/>
      <c r="AD32" s="269"/>
      <c r="AE32" s="269"/>
      <c r="AF32" s="269"/>
    </row>
    <row r="33" spans="1:32" ht="43.5" customHeight="1">
      <c r="A33" s="327"/>
      <c r="B33" s="743" t="s">
        <v>152</v>
      </c>
      <c r="C33" s="819"/>
      <c r="D33" s="819"/>
      <c r="E33" s="819"/>
      <c r="F33" s="119"/>
      <c r="G33" s="61" t="s">
        <v>1</v>
      </c>
      <c r="H33" s="60" t="str">
        <f>IF(AF33=1,"",TEXT(AF33,"e"))</f>
        <v/>
      </c>
      <c r="I33" s="319" t="s">
        <v>2</v>
      </c>
      <c r="J33" s="60" t="str">
        <f>IF(AF33="","",MONTH(AF33))</f>
        <v/>
      </c>
      <c r="K33" s="319" t="s">
        <v>3</v>
      </c>
      <c r="L33" s="60" t="str">
        <f>IF(AF33="","",DAY(AF33))</f>
        <v/>
      </c>
      <c r="M33" s="319" t="s">
        <v>4</v>
      </c>
      <c r="N33" s="59"/>
      <c r="O33" s="812" t="s">
        <v>151</v>
      </c>
      <c r="P33" s="813"/>
      <c r="Q33" s="813"/>
      <c r="R33" s="813"/>
      <c r="S33" s="814"/>
      <c r="T33" s="814"/>
      <c r="U33" s="323"/>
      <c r="V33" s="319" t="s">
        <v>150</v>
      </c>
      <c r="W33" s="337"/>
      <c r="X33" s="813" t="str">
        <f>IF(SUM(X21,X23,X25,X27,X29,X31)=0,"",SUM(X21,X23,X25,X27,X29,X31))</f>
        <v/>
      </c>
      <c r="Y33" s="912"/>
      <c r="Z33" s="58" t="s">
        <v>4</v>
      </c>
      <c r="AA33" s="673" t="str">
        <f>IF(X33&lt;15,"※15日以上の育業が必要です。","")</f>
        <v/>
      </c>
      <c r="AB33" s="293"/>
      <c r="AC33" s="294" t="s">
        <v>154</v>
      </c>
      <c r="AD33" s="295">
        <f>IF($AC$31&gt;1,$AC$31,IF($AC$29&gt;1,$AC$29,IF($AC$27&gt;1,$AC$27,IF($AC$25&gt;1,$AC$25,IF($AC$23&gt;1,$AC$23,IF($AC$21&gt;1,$AC$21,0))))))</f>
        <v>0</v>
      </c>
      <c r="AE33" s="296" t="s">
        <v>153</v>
      </c>
      <c r="AF33" s="295" t="str">
        <f>IF(AD33=0,"",AD33+1)</f>
        <v/>
      </c>
    </row>
    <row r="34" spans="1:32" ht="18.75" customHeight="1">
      <c r="A34" s="32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673"/>
      <c r="AB34" s="293">
        <f>IFERROR(DATEVALUE(CONCATENATE(G33,H33,I33,J33,K33,L33,M33)),1)</f>
        <v>1</v>
      </c>
      <c r="AC34" s="293"/>
      <c r="AD34" s="266"/>
      <c r="AE34" s="266"/>
      <c r="AF34" s="266"/>
    </row>
    <row r="35" spans="1:32" ht="23.25" customHeight="1">
      <c r="B35" s="56" t="s">
        <v>149</v>
      </c>
      <c r="C35" s="55"/>
      <c r="D35" s="54"/>
      <c r="E35" s="54"/>
      <c r="F35" s="54"/>
      <c r="G35" s="54"/>
      <c r="H35" s="54"/>
      <c r="I35" s="54"/>
      <c r="J35" s="54"/>
      <c r="K35" s="53"/>
      <c r="L35" s="53"/>
      <c r="M35" s="53"/>
      <c r="N35" s="53"/>
      <c r="O35" s="53"/>
      <c r="P35" s="53"/>
      <c r="Q35" s="53"/>
      <c r="R35" s="52"/>
      <c r="S35" s="52"/>
      <c r="T35" s="52"/>
      <c r="U35" s="52"/>
      <c r="V35" s="52"/>
      <c r="W35" s="52"/>
      <c r="X35" s="52"/>
      <c r="Y35" s="52"/>
      <c r="Z35" s="51"/>
      <c r="AB35" s="294"/>
      <c r="AC35" s="295"/>
      <c r="AD35" s="296"/>
      <c r="AE35" s="295"/>
      <c r="AF35" s="266"/>
    </row>
    <row r="36" spans="1:32" ht="23.25" customHeight="1">
      <c r="B36" s="49"/>
      <c r="C36" s="48"/>
      <c r="D36" s="48"/>
      <c r="E36" s="322"/>
      <c r="F36" s="322"/>
      <c r="G36" s="322"/>
      <c r="H36" s="321"/>
      <c r="I36" s="321"/>
      <c r="J36" s="321"/>
      <c r="K36" s="321"/>
      <c r="L36" s="321"/>
      <c r="M36" s="321"/>
      <c r="N36" s="321"/>
      <c r="O36" s="321"/>
      <c r="P36" s="321"/>
      <c r="Q36" s="321"/>
      <c r="R36" s="321"/>
      <c r="S36" s="321"/>
      <c r="T36" s="321"/>
      <c r="U36" s="321"/>
      <c r="V36" s="321"/>
      <c r="W36" s="321"/>
      <c r="X36" s="321"/>
      <c r="Y36" s="321"/>
      <c r="Z36" s="45"/>
    </row>
    <row r="37" spans="1:32" ht="23.25" customHeight="1">
      <c r="B37" s="49"/>
      <c r="C37" s="48"/>
      <c r="D37" s="48"/>
      <c r="E37" s="322"/>
      <c r="F37" s="322"/>
      <c r="G37" s="322"/>
      <c r="H37" s="321"/>
      <c r="I37" s="321"/>
      <c r="J37" s="321"/>
      <c r="K37" s="321"/>
      <c r="L37" s="321"/>
      <c r="M37" s="321"/>
      <c r="N37" s="321"/>
      <c r="O37" s="321"/>
      <c r="P37" s="321"/>
      <c r="Q37" s="321"/>
      <c r="R37" s="321"/>
      <c r="S37" s="321"/>
      <c r="T37" s="321"/>
      <c r="U37" s="321"/>
      <c r="V37" s="321"/>
      <c r="W37" s="321"/>
      <c r="X37" s="321"/>
      <c r="Y37" s="321"/>
      <c r="Z37" s="45"/>
    </row>
    <row r="38" spans="1:32" s="37" customFormat="1">
      <c r="A38" s="38"/>
      <c r="B38" s="49"/>
      <c r="C38" s="48"/>
      <c r="D38" s="50"/>
      <c r="E38" s="322"/>
      <c r="F38" s="322"/>
      <c r="G38" s="322"/>
      <c r="H38" s="321"/>
      <c r="I38" s="321"/>
      <c r="J38" s="321"/>
      <c r="K38" s="321"/>
      <c r="L38" s="321"/>
      <c r="M38" s="321"/>
      <c r="N38" s="321"/>
      <c r="O38" s="321"/>
      <c r="P38" s="321"/>
      <c r="Q38" s="321"/>
      <c r="R38" s="321"/>
      <c r="S38" s="321"/>
      <c r="T38" s="321"/>
      <c r="U38" s="321"/>
      <c r="V38" s="321"/>
      <c r="W38" s="321"/>
      <c r="X38" s="321"/>
      <c r="Y38" s="321"/>
      <c r="Z38" s="45"/>
      <c r="AA38" s="674"/>
      <c r="AB38" s="274"/>
      <c r="AC38" s="274"/>
      <c r="AD38" s="274"/>
      <c r="AE38" s="274"/>
      <c r="AF38" s="274"/>
    </row>
    <row r="39" spans="1:32" s="37" customFormat="1">
      <c r="A39" s="38"/>
      <c r="B39" s="49"/>
      <c r="C39" s="48"/>
      <c r="D39" s="48"/>
      <c r="E39" s="46"/>
      <c r="F39" s="329"/>
      <c r="G39" s="329"/>
      <c r="H39" s="322"/>
      <c r="I39" s="322"/>
      <c r="J39" s="322"/>
      <c r="K39" s="320"/>
      <c r="L39" s="320"/>
      <c r="M39" s="320"/>
      <c r="N39" s="320"/>
      <c r="O39" s="320"/>
      <c r="P39" s="320"/>
      <c r="Q39" s="320"/>
      <c r="R39" s="321"/>
      <c r="S39" s="321"/>
      <c r="T39" s="321"/>
      <c r="U39" s="321"/>
      <c r="V39" s="321"/>
      <c r="W39" s="321"/>
      <c r="X39" s="321"/>
      <c r="Y39" s="321"/>
      <c r="Z39" s="45"/>
      <c r="AA39" s="674"/>
      <c r="AB39" s="274"/>
      <c r="AC39" s="274"/>
      <c r="AD39" s="274"/>
      <c r="AE39" s="274"/>
      <c r="AF39" s="274"/>
    </row>
    <row r="40" spans="1:32" s="37" customFormat="1">
      <c r="A40" s="38"/>
      <c r="B40" s="49"/>
      <c r="C40" s="48"/>
      <c r="D40" s="48"/>
      <c r="E40" s="46"/>
      <c r="F40" s="329"/>
      <c r="G40" s="329"/>
      <c r="H40" s="322"/>
      <c r="I40" s="322"/>
      <c r="J40" s="322"/>
      <c r="K40" s="320"/>
      <c r="L40" s="320"/>
      <c r="M40" s="320"/>
      <c r="N40" s="320"/>
      <c r="O40" s="320"/>
      <c r="P40" s="320"/>
      <c r="Q40" s="320"/>
      <c r="R40" s="321"/>
      <c r="S40" s="321"/>
      <c r="T40" s="321"/>
      <c r="U40" s="321"/>
      <c r="V40" s="321"/>
      <c r="W40" s="321"/>
      <c r="X40" s="321"/>
      <c r="Y40" s="321"/>
      <c r="Z40" s="45"/>
      <c r="AA40" s="674"/>
      <c r="AB40" s="274"/>
      <c r="AC40" s="274"/>
      <c r="AD40" s="274"/>
      <c r="AE40" s="274"/>
      <c r="AF40" s="274"/>
    </row>
    <row r="41" spans="1:32" s="37" customFormat="1">
      <c r="A41" s="38"/>
      <c r="B41" s="49"/>
      <c r="C41" s="48"/>
      <c r="D41" s="48"/>
      <c r="E41" s="46"/>
      <c r="F41" s="329"/>
      <c r="G41" s="329"/>
      <c r="H41" s="322"/>
      <c r="I41" s="322"/>
      <c r="J41" s="322"/>
      <c r="K41" s="320"/>
      <c r="L41" s="320"/>
      <c r="M41" s="320"/>
      <c r="N41" s="320"/>
      <c r="O41" s="320"/>
      <c r="P41" s="320"/>
      <c r="Q41" s="320"/>
      <c r="R41" s="321"/>
      <c r="S41" s="321"/>
      <c r="T41" s="321"/>
      <c r="U41" s="321"/>
      <c r="V41" s="321"/>
      <c r="W41" s="321"/>
      <c r="X41" s="321"/>
      <c r="Y41" s="321"/>
      <c r="Z41" s="45"/>
      <c r="AA41" s="674"/>
      <c r="AB41" s="274"/>
      <c r="AC41" s="274"/>
      <c r="AD41" s="274"/>
      <c r="AE41" s="274"/>
      <c r="AF41" s="274"/>
    </row>
    <row r="42" spans="1:32" s="37" customFormat="1">
      <c r="A42" s="38"/>
      <c r="B42" s="49"/>
      <c r="C42" s="48"/>
      <c r="D42" s="48"/>
      <c r="E42" s="328"/>
      <c r="F42" s="46"/>
      <c r="G42" s="46"/>
      <c r="H42" s="321"/>
      <c r="I42" s="321"/>
      <c r="J42" s="321"/>
      <c r="K42" s="321"/>
      <c r="L42" s="321"/>
      <c r="M42" s="321"/>
      <c r="N42" s="321"/>
      <c r="O42" s="321"/>
      <c r="P42" s="321"/>
      <c r="Q42" s="321"/>
      <c r="R42" s="321"/>
      <c r="S42" s="321"/>
      <c r="T42" s="321"/>
      <c r="U42" s="321"/>
      <c r="V42" s="321"/>
      <c r="W42" s="321"/>
      <c r="X42" s="321"/>
      <c r="Y42" s="321"/>
      <c r="Z42" s="45"/>
      <c r="AA42" s="674"/>
      <c r="AB42" s="274"/>
      <c r="AC42" s="274"/>
      <c r="AD42" s="274"/>
      <c r="AE42" s="274"/>
      <c r="AF42" s="274"/>
    </row>
    <row r="43" spans="1:32">
      <c r="B43" s="44"/>
      <c r="C43" s="43"/>
      <c r="D43" s="43"/>
      <c r="E43" s="42"/>
      <c r="F43" s="41"/>
      <c r="G43" s="41"/>
      <c r="H43" s="40"/>
      <c r="I43" s="40"/>
      <c r="J43" s="40"/>
      <c r="K43" s="40"/>
      <c r="L43" s="40"/>
      <c r="M43" s="40"/>
      <c r="N43" s="40"/>
      <c r="O43" s="40"/>
      <c r="P43" s="40"/>
      <c r="Q43" s="40"/>
      <c r="R43" s="40"/>
      <c r="S43" s="40"/>
      <c r="T43" s="40"/>
      <c r="U43" s="40"/>
      <c r="V43" s="40"/>
      <c r="W43" s="40"/>
      <c r="X43" s="40"/>
      <c r="Y43" s="40"/>
      <c r="Z43" s="39"/>
    </row>
  </sheetData>
  <sheetProtection algorithmName="SHA-512" hashValue="fnRBit7xR41lYA7lqEXqybZGBiJTMlVxVMjjH3NBIM8NhMnacBsiEsrtEb1GvZgINBv0LtgukyaG7eFDKO2sQA==" saltValue="iiXNRWBLzUYF+oL10B8v7A==" spinCount="100000" sheet="1" formatCells="0" formatColumns="0" formatRows="0" selectLockedCells="1"/>
  <mergeCells count="176">
    <mergeCell ref="Z31:Z32"/>
    <mergeCell ref="S31:S32"/>
    <mergeCell ref="T31:T32"/>
    <mergeCell ref="U31:U32"/>
    <mergeCell ref="V31:V32"/>
    <mergeCell ref="W31:W32"/>
    <mergeCell ref="Z29:Z30"/>
    <mergeCell ref="D31:D32"/>
    <mergeCell ref="E31:E32"/>
    <mergeCell ref="F31:F32"/>
    <mergeCell ref="G31:G32"/>
    <mergeCell ref="H31:H32"/>
    <mergeCell ref="I31:I32"/>
    <mergeCell ref="J31:J32"/>
    <mergeCell ref="K31:K32"/>
    <mergeCell ref="L31:L32"/>
    <mergeCell ref="M31:M32"/>
    <mergeCell ref="N31:N32"/>
    <mergeCell ref="O31:O32"/>
    <mergeCell ref="P31:P32"/>
    <mergeCell ref="Q31:Q32"/>
    <mergeCell ref="R31:R32"/>
    <mergeCell ref="S29:S30"/>
    <mergeCell ref="T29:T30"/>
    <mergeCell ref="U29:U30"/>
    <mergeCell ref="V29:V30"/>
    <mergeCell ref="W29:W30"/>
    <mergeCell ref="Z27:Z28"/>
    <mergeCell ref="D29:D30"/>
    <mergeCell ref="E29:E30"/>
    <mergeCell ref="F29:F30"/>
    <mergeCell ref="G29:G30"/>
    <mergeCell ref="H29:H30"/>
    <mergeCell ref="I29:I30"/>
    <mergeCell ref="J29:J30"/>
    <mergeCell ref="K29:K30"/>
    <mergeCell ref="L29:L30"/>
    <mergeCell ref="M29:M30"/>
    <mergeCell ref="N29:N30"/>
    <mergeCell ref="O29:O30"/>
    <mergeCell ref="P29:P30"/>
    <mergeCell ref="Q29:Q30"/>
    <mergeCell ref="R29:R30"/>
    <mergeCell ref="S27:S28"/>
    <mergeCell ref="T27:T28"/>
    <mergeCell ref="U27:U28"/>
    <mergeCell ref="V27:V28"/>
    <mergeCell ref="W27:W28"/>
    <mergeCell ref="U23:U24"/>
    <mergeCell ref="V23:V24"/>
    <mergeCell ref="W23:W24"/>
    <mergeCell ref="Z25:Z26"/>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5:S26"/>
    <mergeCell ref="T25:T26"/>
    <mergeCell ref="U25:U26"/>
    <mergeCell ref="V25:V26"/>
    <mergeCell ref="W25:W26"/>
    <mergeCell ref="U21:U22"/>
    <mergeCell ref="V21:V22"/>
    <mergeCell ref="W21:W22"/>
    <mergeCell ref="N21:N22"/>
    <mergeCell ref="O21:O22"/>
    <mergeCell ref="P21:P22"/>
    <mergeCell ref="Z23:Z24"/>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3:S24"/>
    <mergeCell ref="T23:T24"/>
    <mergeCell ref="X33:Y33"/>
    <mergeCell ref="X21:Y22"/>
    <mergeCell ref="X23:Y24"/>
    <mergeCell ref="X25:Y26"/>
    <mergeCell ref="X27:Y28"/>
    <mergeCell ref="X29:Y30"/>
    <mergeCell ref="X31:Y32"/>
    <mergeCell ref="Z21:Z22"/>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1:S22"/>
    <mergeCell ref="S2:Z2"/>
    <mergeCell ref="B3:I3"/>
    <mergeCell ref="B4:H9"/>
    <mergeCell ref="I4:Z4"/>
    <mergeCell ref="J5:Z5"/>
    <mergeCell ref="J6:Z6"/>
    <mergeCell ref="J7:Z7"/>
    <mergeCell ref="J8:Z9"/>
    <mergeCell ref="B11:M11"/>
    <mergeCell ref="B12:E16"/>
    <mergeCell ref="F12:I12"/>
    <mergeCell ref="F13:I13"/>
    <mergeCell ref="F14:I14"/>
    <mergeCell ref="F15:I16"/>
    <mergeCell ref="J12:V12"/>
    <mergeCell ref="W12:Z14"/>
    <mergeCell ref="J13:V13"/>
    <mergeCell ref="J14:V14"/>
    <mergeCell ref="J15:V15"/>
    <mergeCell ref="W15:Z16"/>
    <mergeCell ref="P16:U16"/>
    <mergeCell ref="J16:N16"/>
    <mergeCell ref="B17:E17"/>
    <mergeCell ref="F17:Z17"/>
    <mergeCell ref="U20:V20"/>
    <mergeCell ref="W20:Z20"/>
    <mergeCell ref="B18:E19"/>
    <mergeCell ref="F18:G18"/>
    <mergeCell ref="F19:G19"/>
    <mergeCell ref="S20:T20"/>
    <mergeCell ref="S18:T19"/>
    <mergeCell ref="H18:R18"/>
    <mergeCell ref="H19:R19"/>
    <mergeCell ref="B21:C22"/>
    <mergeCell ref="B23:C24"/>
    <mergeCell ref="B25:C26"/>
    <mergeCell ref="O33:T33"/>
    <mergeCell ref="B20:C20"/>
    <mergeCell ref="D20:R20"/>
    <mergeCell ref="B33:E33"/>
    <mergeCell ref="B27:C28"/>
    <mergeCell ref="B29:C30"/>
    <mergeCell ref="B31:C32"/>
    <mergeCell ref="D21:D22"/>
    <mergeCell ref="E21:E22"/>
    <mergeCell ref="F21:F22"/>
    <mergeCell ref="G21:G22"/>
    <mergeCell ref="H21:H22"/>
    <mergeCell ref="Q21:Q22"/>
    <mergeCell ref="R21:R22"/>
    <mergeCell ref="I21:I22"/>
    <mergeCell ref="J21:J22"/>
    <mergeCell ref="K21:K22"/>
    <mergeCell ref="L21:L22"/>
    <mergeCell ref="M21:M22"/>
    <mergeCell ref="T21:T22"/>
  </mergeCells>
  <phoneticPr fontId="10"/>
  <conditionalFormatting sqref="E21">
    <cfRule type="containsBlanks" dxfId="348" priority="111">
      <formula>LEN(TRIM(E21))=0</formula>
    </cfRule>
  </conditionalFormatting>
  <conditionalFormatting sqref="E23 E25 E27 E29 E31">
    <cfRule type="containsBlanks" dxfId="347" priority="19">
      <formula>LEN(TRIM(E23))=0</formula>
    </cfRule>
  </conditionalFormatting>
  <conditionalFormatting sqref="F17">
    <cfRule type="containsBlanks" dxfId="346" priority="129">
      <formula>LEN(TRIM(F17))=0</formula>
    </cfRule>
  </conditionalFormatting>
  <conditionalFormatting sqref="G21">
    <cfRule type="containsBlanks" dxfId="345" priority="110">
      <formula>LEN(TRIM(G21))=0</formula>
    </cfRule>
  </conditionalFormatting>
  <conditionalFormatting sqref="G23 G25 G27 G29 G31">
    <cfRule type="containsBlanks" dxfId="344" priority="18">
      <formula>LEN(TRIM(G23))=0</formula>
    </cfRule>
  </conditionalFormatting>
  <conditionalFormatting sqref="H18:O19">
    <cfRule type="containsBlanks" dxfId="343" priority="128">
      <formula>LEN(TRIM(H18))=0</formula>
    </cfRule>
  </conditionalFormatting>
  <conditionalFormatting sqref="I5:I8">
    <cfRule type="expression" dxfId="342" priority="112">
      <formula>COUNTIF($AB$5:$AB$8,FALSE)=4</formula>
    </cfRule>
  </conditionalFormatting>
  <conditionalFormatting sqref="I21">
    <cfRule type="containsBlanks" dxfId="341" priority="109">
      <formula>LEN(TRIM(I21))=0</formula>
    </cfRule>
  </conditionalFormatting>
  <conditionalFormatting sqref="I23 I25 I27 I29 I31">
    <cfRule type="containsBlanks" dxfId="340" priority="17">
      <formula>LEN(TRIM(I23))=0</formula>
    </cfRule>
  </conditionalFormatting>
  <conditionalFormatting sqref="I33 K33 M33">
    <cfRule type="expression" dxfId="339" priority="134">
      <formula>I33=""</formula>
    </cfRule>
  </conditionalFormatting>
  <conditionalFormatting sqref="J12:J15">
    <cfRule type="expression" dxfId="338" priority="9">
      <formula>J12=""</formula>
    </cfRule>
  </conditionalFormatting>
  <conditionalFormatting sqref="M21">
    <cfRule type="containsBlanks" dxfId="337" priority="108">
      <formula>LEN(TRIM(M21))=0</formula>
    </cfRule>
  </conditionalFormatting>
  <conditionalFormatting sqref="M23 M25 M27 M29 M31">
    <cfRule type="containsBlanks" dxfId="336" priority="16">
      <formula>LEN(TRIM(M23))=0</formula>
    </cfRule>
  </conditionalFormatting>
  <conditionalFormatting sqref="O21">
    <cfRule type="containsBlanks" dxfId="335" priority="107">
      <formula>LEN(TRIM(O21))=0</formula>
    </cfRule>
  </conditionalFormatting>
  <conditionalFormatting sqref="O23 O25 O27 O29 O31">
    <cfRule type="containsBlanks" dxfId="334" priority="15">
      <formula>LEN(TRIM(O23))=0</formula>
    </cfRule>
  </conditionalFormatting>
  <conditionalFormatting sqref="P16:U16">
    <cfRule type="notContainsBlanks" dxfId="333" priority="5">
      <formula>LEN(TRIM(P16))&gt;0</formula>
    </cfRule>
    <cfRule type="expression" dxfId="332" priority="136">
      <formula>$J$15&lt;&gt;""</formula>
    </cfRule>
  </conditionalFormatting>
  <conditionalFormatting sqref="Q21">
    <cfRule type="containsBlanks" dxfId="331" priority="106">
      <formula>LEN(TRIM(Q21))=0</formula>
    </cfRule>
  </conditionalFormatting>
  <conditionalFormatting sqref="Q23 Q25 Q27 Q29 Q31">
    <cfRule type="containsBlanks" dxfId="330" priority="14">
      <formula>LEN(TRIM(Q23))=0</formula>
    </cfRule>
  </conditionalFormatting>
  <conditionalFormatting sqref="S21">
    <cfRule type="expression" dxfId="329" priority="94">
      <formula>S21=""</formula>
    </cfRule>
  </conditionalFormatting>
  <conditionalFormatting sqref="S23">
    <cfRule type="expression" dxfId="328" priority="4">
      <formula>S23=""</formula>
    </cfRule>
  </conditionalFormatting>
  <conditionalFormatting sqref="S25">
    <cfRule type="expression" dxfId="327" priority="3">
      <formula>S25=""</formula>
    </cfRule>
  </conditionalFormatting>
  <conditionalFormatting sqref="S27">
    <cfRule type="expression" dxfId="326" priority="2">
      <formula>S27=""</formula>
    </cfRule>
  </conditionalFormatting>
  <conditionalFormatting sqref="S29">
    <cfRule type="expression" dxfId="325" priority="1">
      <formula>S29=""</formula>
    </cfRule>
  </conditionalFormatting>
  <conditionalFormatting sqref="S31">
    <cfRule type="expression" dxfId="324" priority="12">
      <formula>S31=""</formula>
    </cfRule>
  </conditionalFormatting>
  <conditionalFormatting sqref="U18:U19">
    <cfRule type="expression" dxfId="323" priority="89">
      <formula>U18=""</formula>
    </cfRule>
  </conditionalFormatting>
  <conditionalFormatting sqref="U21">
    <cfRule type="expression" dxfId="322" priority="96">
      <formula>U21=""</formula>
    </cfRule>
  </conditionalFormatting>
  <conditionalFormatting sqref="U23 U25 U27 U29 U31">
    <cfRule type="expression" dxfId="321" priority="13">
      <formula>U23=""</formula>
    </cfRule>
  </conditionalFormatting>
  <conditionalFormatting sqref="W19">
    <cfRule type="expression" dxfId="320" priority="91">
      <formula>W19=""</formula>
    </cfRule>
  </conditionalFormatting>
  <conditionalFormatting sqref="W33:X33">
    <cfRule type="expression" dxfId="319" priority="95">
      <formula>$X$33&lt;15</formula>
    </cfRule>
  </conditionalFormatting>
  <conditionalFormatting sqref="W12:Z16">
    <cfRule type="expression" dxfId="318" priority="8">
      <formula>$AB$15=FALSE</formula>
    </cfRule>
  </conditionalFormatting>
  <conditionalFormatting sqref="Y19">
    <cfRule type="expression" dxfId="317" priority="90">
      <formula>Y19=""</formula>
    </cfRule>
  </conditionalFormatting>
  <dataValidations count="1">
    <dataValidation type="custom" errorStyle="warning" imeMode="halfKatakana" allowBlank="1" showInputMessage="1" showErrorMessage="1" error="半角ｶﾀｶﾅで入力してください" sqref="J12:V12 H18:R18 J14:V14" xr:uid="{00000000-0002-0000-0100-000000000000}">
      <formula1>LEN(H12)=LENB(H12)</formula1>
    </dataValidation>
  </dataValidations>
  <pageMargins left="0.70866141732283472" right="0.70866141732283472" top="0.43307086614173229" bottom="0.74803149606299213" header="0.31496062992125984" footer="0.31496062992125984"/>
  <pageSetup paperSize="9" scale="86" orientation="portrait" blackAndWhite="1" r:id="rId1"/>
  <headerFooter>
    <oddFooter xml:space="preserve">&amp;C2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6" r:id="rId4" name="Check Box 2">
              <controlPr locked="0" defaultSize="0" autoFill="0" autoLine="0" autoPict="0">
                <anchor moveWithCells="1">
                  <from>
                    <xdr:col>8</xdr:col>
                    <xdr:colOff>38100</xdr:colOff>
                    <xdr:row>4</xdr:row>
                    <xdr:rowOff>0</xdr:rowOff>
                  </from>
                  <to>
                    <xdr:col>9</xdr:col>
                    <xdr:colOff>69850</xdr:colOff>
                    <xdr:row>4</xdr:row>
                    <xdr:rowOff>209550</xdr:rowOff>
                  </to>
                </anchor>
              </controlPr>
            </control>
          </mc:Choice>
        </mc:AlternateContent>
        <mc:AlternateContent xmlns:mc="http://schemas.openxmlformats.org/markup-compatibility/2006">
          <mc:Choice Requires="x14">
            <control shapeId="36867" r:id="rId5" name="Check Box 3">
              <controlPr locked="0" defaultSize="0" autoFill="0" autoLine="0" autoPict="0">
                <anchor moveWithCells="1">
                  <from>
                    <xdr:col>8</xdr:col>
                    <xdr:colOff>38100</xdr:colOff>
                    <xdr:row>5</xdr:row>
                    <xdr:rowOff>0</xdr:rowOff>
                  </from>
                  <to>
                    <xdr:col>9</xdr:col>
                    <xdr:colOff>69850</xdr:colOff>
                    <xdr:row>5</xdr:row>
                    <xdr:rowOff>209550</xdr:rowOff>
                  </to>
                </anchor>
              </controlPr>
            </control>
          </mc:Choice>
        </mc:AlternateContent>
        <mc:AlternateContent xmlns:mc="http://schemas.openxmlformats.org/markup-compatibility/2006">
          <mc:Choice Requires="x14">
            <control shapeId="36868" r:id="rId6" name="Check Box 4">
              <controlPr locked="0" defaultSize="0" autoFill="0" autoLine="0" autoPict="0">
                <anchor moveWithCells="1">
                  <from>
                    <xdr:col>8</xdr:col>
                    <xdr:colOff>38100</xdr:colOff>
                    <xdr:row>6</xdr:row>
                    <xdr:rowOff>0</xdr:rowOff>
                  </from>
                  <to>
                    <xdr:col>9</xdr:col>
                    <xdr:colOff>69850</xdr:colOff>
                    <xdr:row>6</xdr:row>
                    <xdr:rowOff>209550</xdr:rowOff>
                  </to>
                </anchor>
              </controlPr>
            </control>
          </mc:Choice>
        </mc:AlternateContent>
        <mc:AlternateContent xmlns:mc="http://schemas.openxmlformats.org/markup-compatibility/2006">
          <mc:Choice Requires="x14">
            <control shapeId="36869" r:id="rId7" name="Check Box 5">
              <controlPr locked="0" defaultSize="0" autoFill="0" autoLine="0" autoPict="0">
                <anchor moveWithCells="1">
                  <from>
                    <xdr:col>8</xdr:col>
                    <xdr:colOff>38100</xdr:colOff>
                    <xdr:row>6</xdr:row>
                    <xdr:rowOff>209550</xdr:rowOff>
                  </from>
                  <to>
                    <xdr:col>9</xdr:col>
                    <xdr:colOff>19050</xdr:colOff>
                    <xdr:row>7</xdr:row>
                    <xdr:rowOff>184150</xdr:rowOff>
                  </to>
                </anchor>
              </controlPr>
            </control>
          </mc:Choice>
        </mc:AlternateContent>
        <mc:AlternateContent xmlns:mc="http://schemas.openxmlformats.org/markup-compatibility/2006">
          <mc:Choice Requires="x14">
            <control shapeId="36889" r:id="rId8" name="Check Box 25">
              <controlPr defaultSize="0" autoFill="0" autoLine="0" autoPict="0">
                <anchor moveWithCells="1">
                  <from>
                    <xdr:col>23</xdr:col>
                    <xdr:colOff>146050</xdr:colOff>
                    <xdr:row>14</xdr:row>
                    <xdr:rowOff>50800</xdr:rowOff>
                  </from>
                  <to>
                    <xdr:col>24</xdr:col>
                    <xdr:colOff>171450</xdr:colOff>
                    <xdr:row>14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入力規則!$H$2:$H$32</xm:f>
          </x14:formula1>
          <xm:sqref>Y19 I23:I32 I21 Q21 Q23:Q32</xm:sqref>
        </x14:dataValidation>
        <x14:dataValidation type="list" allowBlank="1" showInputMessage="1" showErrorMessage="1" xr:uid="{00000000-0002-0000-0100-000002000000}">
          <x14:formula1>
            <xm:f>入力規則!$G$2:$G$13</xm:f>
          </x14:formula1>
          <xm:sqref>W19 G23:G32 G21 O21 O23:O32</xm:sqref>
        </x14:dataValidation>
        <x14:dataValidation type="list" allowBlank="1" showInputMessage="1" showErrorMessage="1" xr:uid="{00000000-0002-0000-0100-000003000000}">
          <x14:formula1>
            <xm:f>入力規則!$F$4:$F$7</xm:f>
          </x14:formula1>
          <xm:sqref>U19</xm:sqref>
        </x14:dataValidation>
        <x14:dataValidation type="list" allowBlank="1" showInputMessage="1" showErrorMessage="1" xr:uid="{00000000-0002-0000-0100-000004000000}">
          <x14:formula1>
            <xm:f>入力規則!$F$3:$F$7</xm:f>
          </x14:formula1>
          <xm:sqref>E23:E32 E21 M21 M23:M32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38DD5"/>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72" customWidth="1"/>
    <col min="2" max="2" width="3.08984375" style="72" customWidth="1"/>
    <col min="3" max="11" width="3.6328125" style="72" customWidth="1"/>
    <col min="12" max="12" width="3.36328125" style="72" customWidth="1"/>
    <col min="13" max="19" width="3.6328125" style="72" customWidth="1"/>
    <col min="20" max="20" width="12.7265625" style="72" customWidth="1"/>
    <col min="21" max="21" width="10.453125" style="72" customWidth="1"/>
    <col min="22" max="22" width="5.6328125" style="73" customWidth="1"/>
    <col min="23" max="24" width="9" style="73" customWidth="1"/>
    <col min="25" max="26" width="9" style="72" hidden="1" customWidth="1"/>
    <col min="27" max="27" width="9" style="72" customWidth="1"/>
    <col min="28" max="16384" width="9" style="72"/>
  </cols>
  <sheetData>
    <row r="1" spans="2:27" ht="13.5" customHeight="1">
      <c r="R1" s="965" t="str">
        <f>申１!Y1</f>
        <v>令和７年度パパ</v>
      </c>
      <c r="S1" s="965"/>
      <c r="T1" s="965"/>
      <c r="U1" s="965"/>
      <c r="Y1" s="77"/>
      <c r="Z1" s="77"/>
    </row>
    <row r="2" spans="2:27" ht="13.5" customHeight="1">
      <c r="N2" s="963" t="str">
        <f>申１!Q2</f>
        <v/>
      </c>
      <c r="O2" s="964"/>
      <c r="P2" s="964"/>
      <c r="Q2" s="964"/>
      <c r="R2" s="964"/>
      <c r="S2" s="964"/>
      <c r="T2" s="964"/>
      <c r="U2" s="964"/>
      <c r="Y2" s="77"/>
      <c r="Z2" s="77"/>
    </row>
    <row r="3" spans="2:27" s="394" customFormat="1" ht="27" customHeight="1">
      <c r="B3" s="396">
        <v>5</v>
      </c>
      <c r="C3" s="726" t="s">
        <v>181</v>
      </c>
      <c r="D3" s="726"/>
      <c r="E3" s="726"/>
      <c r="F3" s="726"/>
      <c r="G3" s="726"/>
      <c r="H3" s="726"/>
      <c r="I3" s="726"/>
      <c r="J3" s="726"/>
      <c r="K3" s="726"/>
      <c r="L3" s="726"/>
      <c r="V3" s="397"/>
      <c r="W3" s="25"/>
      <c r="X3" s="25"/>
      <c r="Y3" s="398"/>
      <c r="Z3" s="398"/>
    </row>
    <row r="4" spans="2:27" s="34" customFormat="1" ht="23.25" customHeight="1">
      <c r="B4" s="87"/>
      <c r="C4" s="734" t="s">
        <v>597</v>
      </c>
      <c r="D4" s="734"/>
      <c r="E4" s="734"/>
      <c r="F4" s="734"/>
      <c r="G4" s="734"/>
      <c r="H4" s="734"/>
      <c r="I4" s="734"/>
      <c r="J4" s="734"/>
      <c r="K4" s="734"/>
      <c r="L4" s="734"/>
      <c r="M4" s="60"/>
      <c r="N4" s="86" t="s">
        <v>180</v>
      </c>
      <c r="O4" s="85"/>
      <c r="P4" s="85"/>
      <c r="Q4" s="86" t="s">
        <v>179</v>
      </c>
      <c r="R4" s="85"/>
      <c r="S4" s="32"/>
      <c r="T4" s="32"/>
      <c r="U4" s="32"/>
      <c r="V4" s="83"/>
      <c r="W4" s="83"/>
      <c r="X4" s="19"/>
      <c r="Y4" s="84" t="b">
        <v>0</v>
      </c>
      <c r="Z4" s="84" t="b">
        <v>0</v>
      </c>
    </row>
    <row r="5" spans="2:27" s="34" customFormat="1" ht="27.75" customHeight="1">
      <c r="B5" s="29" t="s">
        <v>178</v>
      </c>
      <c r="C5" s="29"/>
      <c r="D5" s="29"/>
      <c r="E5" s="29"/>
      <c r="F5" s="29"/>
      <c r="G5" s="29"/>
      <c r="H5" s="29"/>
      <c r="I5" s="29"/>
      <c r="J5" s="29"/>
      <c r="K5" s="29"/>
      <c r="L5" s="35"/>
      <c r="M5" s="35"/>
      <c r="N5" s="35"/>
      <c r="O5" s="35"/>
      <c r="P5" s="35"/>
      <c r="Q5" s="35"/>
      <c r="R5" s="35"/>
      <c r="S5" s="35"/>
      <c r="T5" s="35"/>
      <c r="U5" s="35"/>
      <c r="V5" s="83"/>
      <c r="W5" s="83"/>
      <c r="X5" s="19"/>
      <c r="Y5" s="17"/>
      <c r="Z5" s="17"/>
    </row>
    <row r="6" spans="2:27" s="34" customFormat="1" ht="46.5" customHeight="1">
      <c r="B6" s="82"/>
      <c r="C6" s="945" t="s">
        <v>177</v>
      </c>
      <c r="D6" s="776"/>
      <c r="E6" s="776"/>
      <c r="F6" s="776"/>
      <c r="G6" s="776"/>
      <c r="H6" s="776"/>
      <c r="I6" s="776"/>
      <c r="J6" s="776"/>
      <c r="K6" s="737"/>
      <c r="L6" s="834" t="s">
        <v>176</v>
      </c>
      <c r="M6" s="946"/>
      <c r="N6" s="946"/>
      <c r="O6" s="946"/>
      <c r="P6" s="946"/>
      <c r="Q6" s="946"/>
      <c r="R6" s="946"/>
      <c r="S6" s="946"/>
      <c r="T6" s="946"/>
      <c r="U6" s="947"/>
      <c r="V6" s="81"/>
      <c r="W6" s="19"/>
      <c r="X6" s="19"/>
      <c r="Y6" s="17"/>
      <c r="Z6" s="17"/>
      <c r="AA6" s="208"/>
    </row>
    <row r="7" spans="2:27" s="34" customFormat="1" ht="30" customHeight="1">
      <c r="B7" s="196">
        <v>1</v>
      </c>
      <c r="C7" s="948" t="s">
        <v>1</v>
      </c>
      <c r="D7" s="949"/>
      <c r="E7" s="197"/>
      <c r="F7" s="198" t="s">
        <v>2</v>
      </c>
      <c r="G7" s="197"/>
      <c r="H7" s="198" t="s">
        <v>3</v>
      </c>
      <c r="I7" s="197"/>
      <c r="J7" s="198" t="s">
        <v>4</v>
      </c>
      <c r="K7" s="199"/>
      <c r="L7" s="950"/>
      <c r="M7" s="951"/>
      <c r="N7" s="951"/>
      <c r="O7" s="951"/>
      <c r="P7" s="951"/>
      <c r="Q7" s="951"/>
      <c r="R7" s="951"/>
      <c r="S7" s="951"/>
      <c r="T7" s="951"/>
      <c r="U7" s="952"/>
      <c r="V7" s="81"/>
      <c r="W7" s="19"/>
      <c r="X7" s="19"/>
      <c r="Y7" s="17"/>
      <c r="Z7" s="17"/>
    </row>
    <row r="8" spans="2:27" s="34" customFormat="1" ht="30" customHeight="1">
      <c r="B8" s="204">
        <v>2</v>
      </c>
      <c r="C8" s="953" t="s">
        <v>1</v>
      </c>
      <c r="D8" s="954"/>
      <c r="E8" s="205"/>
      <c r="F8" s="206" t="s">
        <v>2</v>
      </c>
      <c r="G8" s="205"/>
      <c r="H8" s="206" t="s">
        <v>3</v>
      </c>
      <c r="I8" s="205"/>
      <c r="J8" s="206" t="s">
        <v>4</v>
      </c>
      <c r="K8" s="207"/>
      <c r="L8" s="955"/>
      <c r="M8" s="956"/>
      <c r="N8" s="956"/>
      <c r="O8" s="956"/>
      <c r="P8" s="956"/>
      <c r="Q8" s="956"/>
      <c r="R8" s="956"/>
      <c r="S8" s="956"/>
      <c r="T8" s="956"/>
      <c r="U8" s="957"/>
      <c r="V8" s="20"/>
      <c r="W8" s="19"/>
      <c r="X8" s="19"/>
      <c r="Y8" s="17"/>
      <c r="Z8" s="17"/>
    </row>
    <row r="9" spans="2:27" s="34" customFormat="1" ht="30" customHeight="1">
      <c r="B9" s="204">
        <v>3</v>
      </c>
      <c r="C9" s="953" t="s">
        <v>1</v>
      </c>
      <c r="D9" s="954"/>
      <c r="E9" s="205"/>
      <c r="F9" s="206" t="s">
        <v>2</v>
      </c>
      <c r="G9" s="205"/>
      <c r="H9" s="206" t="s">
        <v>3</v>
      </c>
      <c r="I9" s="205"/>
      <c r="J9" s="206" t="s">
        <v>4</v>
      </c>
      <c r="K9" s="207"/>
      <c r="L9" s="955"/>
      <c r="M9" s="956"/>
      <c r="N9" s="956"/>
      <c r="O9" s="956"/>
      <c r="P9" s="956"/>
      <c r="Q9" s="956"/>
      <c r="R9" s="956"/>
      <c r="S9" s="956"/>
      <c r="T9" s="956"/>
      <c r="U9" s="957"/>
      <c r="V9" s="20"/>
      <c r="W9" s="19"/>
      <c r="X9" s="19"/>
      <c r="Y9" s="17"/>
      <c r="Z9" s="17"/>
    </row>
    <row r="10" spans="2:27" s="34" customFormat="1" ht="30" customHeight="1">
      <c r="B10" s="204">
        <v>4</v>
      </c>
      <c r="C10" s="953" t="s">
        <v>1</v>
      </c>
      <c r="D10" s="954"/>
      <c r="E10" s="205"/>
      <c r="F10" s="206" t="s">
        <v>2</v>
      </c>
      <c r="G10" s="205"/>
      <c r="H10" s="206" t="s">
        <v>3</v>
      </c>
      <c r="I10" s="205"/>
      <c r="J10" s="206" t="s">
        <v>4</v>
      </c>
      <c r="K10" s="207"/>
      <c r="L10" s="955"/>
      <c r="M10" s="956"/>
      <c r="N10" s="956"/>
      <c r="O10" s="956"/>
      <c r="P10" s="956"/>
      <c r="Q10" s="956"/>
      <c r="R10" s="956"/>
      <c r="S10" s="956"/>
      <c r="T10" s="956"/>
      <c r="U10" s="957"/>
      <c r="V10" s="20"/>
      <c r="W10" s="19"/>
      <c r="X10" s="19"/>
      <c r="Y10" s="17"/>
      <c r="Z10" s="17"/>
    </row>
    <row r="11" spans="2:27" s="34" customFormat="1" ht="30" customHeight="1">
      <c r="B11" s="204">
        <v>5</v>
      </c>
      <c r="C11" s="953" t="s">
        <v>1</v>
      </c>
      <c r="D11" s="954"/>
      <c r="E11" s="205"/>
      <c r="F11" s="206" t="s">
        <v>2</v>
      </c>
      <c r="G11" s="205"/>
      <c r="H11" s="206" t="s">
        <v>3</v>
      </c>
      <c r="I11" s="205"/>
      <c r="J11" s="206" t="s">
        <v>4</v>
      </c>
      <c r="K11" s="207"/>
      <c r="L11" s="955"/>
      <c r="M11" s="956"/>
      <c r="N11" s="956"/>
      <c r="O11" s="956"/>
      <c r="P11" s="956"/>
      <c r="Q11" s="956"/>
      <c r="R11" s="956"/>
      <c r="S11" s="956"/>
      <c r="T11" s="956"/>
      <c r="U11" s="957"/>
      <c r="V11" s="20"/>
      <c r="W11" s="19"/>
      <c r="X11" s="19"/>
      <c r="Y11" s="17"/>
      <c r="Z11" s="17"/>
    </row>
    <row r="12" spans="2:27" s="34" customFormat="1" ht="30" customHeight="1">
      <c r="B12" s="204">
        <v>6</v>
      </c>
      <c r="C12" s="953" t="s">
        <v>1</v>
      </c>
      <c r="D12" s="954"/>
      <c r="E12" s="205"/>
      <c r="F12" s="206" t="s">
        <v>2</v>
      </c>
      <c r="G12" s="205"/>
      <c r="H12" s="206" t="s">
        <v>3</v>
      </c>
      <c r="I12" s="205"/>
      <c r="J12" s="206" t="s">
        <v>4</v>
      </c>
      <c r="K12" s="207"/>
      <c r="L12" s="955"/>
      <c r="M12" s="956"/>
      <c r="N12" s="956"/>
      <c r="O12" s="956"/>
      <c r="P12" s="956"/>
      <c r="Q12" s="956"/>
      <c r="R12" s="956"/>
      <c r="S12" s="956"/>
      <c r="T12" s="956"/>
      <c r="U12" s="957"/>
      <c r="V12" s="20"/>
      <c r="W12" s="19"/>
      <c r="X12" s="19"/>
      <c r="Y12" s="17"/>
      <c r="Z12" s="17"/>
    </row>
    <row r="13" spans="2:27" s="34" customFormat="1" ht="30" customHeight="1">
      <c r="B13" s="204">
        <v>7</v>
      </c>
      <c r="C13" s="953" t="s">
        <v>1</v>
      </c>
      <c r="D13" s="954"/>
      <c r="E13" s="205"/>
      <c r="F13" s="206" t="s">
        <v>2</v>
      </c>
      <c r="G13" s="205"/>
      <c r="H13" s="206" t="s">
        <v>3</v>
      </c>
      <c r="I13" s="205"/>
      <c r="J13" s="206" t="s">
        <v>4</v>
      </c>
      <c r="K13" s="207"/>
      <c r="L13" s="955"/>
      <c r="M13" s="956"/>
      <c r="N13" s="956"/>
      <c r="O13" s="956"/>
      <c r="P13" s="956"/>
      <c r="Q13" s="956"/>
      <c r="R13" s="956"/>
      <c r="S13" s="956"/>
      <c r="T13" s="956"/>
      <c r="U13" s="957"/>
      <c r="V13" s="20"/>
      <c r="W13" s="19"/>
      <c r="X13" s="19"/>
      <c r="Y13" s="17"/>
      <c r="Z13" s="17"/>
    </row>
    <row r="14" spans="2:27" s="34" customFormat="1" ht="30" customHeight="1">
      <c r="B14" s="204">
        <v>8</v>
      </c>
      <c r="C14" s="953" t="s">
        <v>1</v>
      </c>
      <c r="D14" s="954"/>
      <c r="E14" s="205"/>
      <c r="F14" s="206" t="s">
        <v>2</v>
      </c>
      <c r="G14" s="205"/>
      <c r="H14" s="206" t="s">
        <v>3</v>
      </c>
      <c r="I14" s="205"/>
      <c r="J14" s="206" t="s">
        <v>4</v>
      </c>
      <c r="K14" s="207"/>
      <c r="L14" s="955"/>
      <c r="M14" s="956"/>
      <c r="N14" s="956"/>
      <c r="O14" s="956"/>
      <c r="P14" s="956"/>
      <c r="Q14" s="956"/>
      <c r="R14" s="956"/>
      <c r="S14" s="956"/>
      <c r="T14" s="956"/>
      <c r="U14" s="957"/>
      <c r="V14" s="20"/>
      <c r="W14" s="19"/>
      <c r="X14" s="19"/>
      <c r="Y14" s="17"/>
      <c r="Z14" s="17"/>
    </row>
    <row r="15" spans="2:27" s="34" customFormat="1" ht="30" customHeight="1">
      <c r="B15" s="204">
        <v>9</v>
      </c>
      <c r="C15" s="953" t="s">
        <v>1</v>
      </c>
      <c r="D15" s="954"/>
      <c r="E15" s="205"/>
      <c r="F15" s="206" t="s">
        <v>2</v>
      </c>
      <c r="G15" s="205"/>
      <c r="H15" s="206" t="s">
        <v>3</v>
      </c>
      <c r="I15" s="205"/>
      <c r="J15" s="206" t="s">
        <v>4</v>
      </c>
      <c r="K15" s="207"/>
      <c r="L15" s="955"/>
      <c r="M15" s="956"/>
      <c r="N15" s="956"/>
      <c r="O15" s="956"/>
      <c r="P15" s="956"/>
      <c r="Q15" s="956"/>
      <c r="R15" s="956"/>
      <c r="S15" s="956"/>
      <c r="T15" s="956"/>
      <c r="U15" s="957"/>
      <c r="V15" s="20"/>
      <c r="W15" s="19"/>
      <c r="X15" s="19"/>
      <c r="Y15" s="17"/>
      <c r="Z15" s="17"/>
    </row>
    <row r="16" spans="2:27" s="34" customFormat="1" ht="30" customHeight="1">
      <c r="B16" s="204">
        <v>10</v>
      </c>
      <c r="C16" s="953" t="s">
        <v>1</v>
      </c>
      <c r="D16" s="954"/>
      <c r="E16" s="205"/>
      <c r="F16" s="206" t="s">
        <v>2</v>
      </c>
      <c r="G16" s="205"/>
      <c r="H16" s="206" t="s">
        <v>3</v>
      </c>
      <c r="I16" s="205"/>
      <c r="J16" s="206" t="s">
        <v>4</v>
      </c>
      <c r="K16" s="207"/>
      <c r="L16" s="955"/>
      <c r="M16" s="956"/>
      <c r="N16" s="956"/>
      <c r="O16" s="956"/>
      <c r="P16" s="956"/>
      <c r="Q16" s="956"/>
      <c r="R16" s="956"/>
      <c r="S16" s="956"/>
      <c r="T16" s="956"/>
      <c r="U16" s="957"/>
      <c r="V16" s="20"/>
      <c r="W16" s="19"/>
      <c r="X16" s="19"/>
      <c r="Y16" s="17"/>
      <c r="Z16" s="17"/>
    </row>
    <row r="17" spans="2:26" s="34" customFormat="1" ht="30" customHeight="1">
      <c r="B17" s="204">
        <v>11</v>
      </c>
      <c r="C17" s="953" t="s">
        <v>1</v>
      </c>
      <c r="D17" s="954"/>
      <c r="E17" s="205"/>
      <c r="F17" s="206" t="s">
        <v>2</v>
      </c>
      <c r="G17" s="205"/>
      <c r="H17" s="206" t="s">
        <v>3</v>
      </c>
      <c r="I17" s="205"/>
      <c r="J17" s="206" t="s">
        <v>4</v>
      </c>
      <c r="K17" s="207"/>
      <c r="L17" s="955"/>
      <c r="M17" s="956"/>
      <c r="N17" s="956"/>
      <c r="O17" s="956"/>
      <c r="P17" s="956"/>
      <c r="Q17" s="956"/>
      <c r="R17" s="956"/>
      <c r="S17" s="956"/>
      <c r="T17" s="956"/>
      <c r="U17" s="957"/>
      <c r="V17" s="20"/>
      <c r="W17" s="19"/>
      <c r="X17" s="19"/>
      <c r="Y17" s="17"/>
      <c r="Z17" s="17"/>
    </row>
    <row r="18" spans="2:26" s="34" customFormat="1" ht="30" customHeight="1">
      <c r="B18" s="204">
        <v>12</v>
      </c>
      <c r="C18" s="953" t="s">
        <v>1</v>
      </c>
      <c r="D18" s="954"/>
      <c r="E18" s="205"/>
      <c r="F18" s="206" t="s">
        <v>2</v>
      </c>
      <c r="G18" s="205"/>
      <c r="H18" s="206" t="s">
        <v>3</v>
      </c>
      <c r="I18" s="205"/>
      <c r="J18" s="206" t="s">
        <v>4</v>
      </c>
      <c r="K18" s="207"/>
      <c r="L18" s="955"/>
      <c r="M18" s="956"/>
      <c r="N18" s="956"/>
      <c r="O18" s="956"/>
      <c r="P18" s="956"/>
      <c r="Q18" s="956"/>
      <c r="R18" s="956"/>
      <c r="S18" s="956"/>
      <c r="T18" s="956"/>
      <c r="U18" s="957"/>
      <c r="V18" s="20"/>
      <c r="W18" s="19"/>
      <c r="X18" s="19"/>
      <c r="Y18" s="17"/>
      <c r="Z18" s="17"/>
    </row>
    <row r="19" spans="2:26" s="34" customFormat="1" ht="30" customHeight="1">
      <c r="B19" s="204">
        <v>13</v>
      </c>
      <c r="C19" s="953" t="s">
        <v>1</v>
      </c>
      <c r="D19" s="954"/>
      <c r="E19" s="205"/>
      <c r="F19" s="206" t="s">
        <v>2</v>
      </c>
      <c r="G19" s="205"/>
      <c r="H19" s="206" t="s">
        <v>3</v>
      </c>
      <c r="I19" s="205"/>
      <c r="J19" s="206" t="s">
        <v>4</v>
      </c>
      <c r="K19" s="207"/>
      <c r="L19" s="955"/>
      <c r="M19" s="956"/>
      <c r="N19" s="956"/>
      <c r="O19" s="956"/>
      <c r="P19" s="956"/>
      <c r="Q19" s="956"/>
      <c r="R19" s="956"/>
      <c r="S19" s="956"/>
      <c r="T19" s="956"/>
      <c r="U19" s="957"/>
      <c r="V19" s="20"/>
      <c r="W19" s="19"/>
      <c r="X19" s="19"/>
      <c r="Y19" s="17"/>
      <c r="Z19" s="17"/>
    </row>
    <row r="20" spans="2:26" s="34" customFormat="1" ht="30" customHeight="1">
      <c r="B20" s="204">
        <v>14</v>
      </c>
      <c r="C20" s="953" t="s">
        <v>1</v>
      </c>
      <c r="D20" s="954"/>
      <c r="E20" s="205"/>
      <c r="F20" s="206" t="s">
        <v>2</v>
      </c>
      <c r="G20" s="205"/>
      <c r="H20" s="206" t="s">
        <v>3</v>
      </c>
      <c r="I20" s="205"/>
      <c r="J20" s="206" t="s">
        <v>4</v>
      </c>
      <c r="K20" s="207"/>
      <c r="L20" s="955"/>
      <c r="M20" s="956"/>
      <c r="N20" s="956"/>
      <c r="O20" s="956"/>
      <c r="P20" s="956"/>
      <c r="Q20" s="956"/>
      <c r="R20" s="956"/>
      <c r="S20" s="956"/>
      <c r="T20" s="956"/>
      <c r="U20" s="957"/>
      <c r="V20" s="20"/>
      <c r="W20" s="19"/>
      <c r="X20" s="19"/>
      <c r="Y20" s="17"/>
      <c r="Z20" s="17"/>
    </row>
    <row r="21" spans="2:26" s="34" customFormat="1" ht="30" customHeight="1">
      <c r="B21" s="204">
        <v>15</v>
      </c>
      <c r="C21" s="953" t="s">
        <v>1</v>
      </c>
      <c r="D21" s="954"/>
      <c r="E21" s="205"/>
      <c r="F21" s="206" t="s">
        <v>2</v>
      </c>
      <c r="G21" s="205"/>
      <c r="H21" s="206" t="s">
        <v>3</v>
      </c>
      <c r="I21" s="205"/>
      <c r="J21" s="206" t="s">
        <v>4</v>
      </c>
      <c r="K21" s="207"/>
      <c r="L21" s="955"/>
      <c r="M21" s="956"/>
      <c r="N21" s="956"/>
      <c r="O21" s="956"/>
      <c r="P21" s="956"/>
      <c r="Q21" s="956"/>
      <c r="R21" s="956"/>
      <c r="S21" s="956"/>
      <c r="T21" s="956"/>
      <c r="U21" s="957"/>
      <c r="V21" s="20"/>
      <c r="W21" s="19"/>
      <c r="X21" s="19"/>
      <c r="Y21" s="17"/>
      <c r="Z21" s="17"/>
    </row>
    <row r="22" spans="2:26" s="34" customFormat="1" ht="30" customHeight="1">
      <c r="B22" s="204">
        <v>16</v>
      </c>
      <c r="C22" s="953" t="s">
        <v>1</v>
      </c>
      <c r="D22" s="954"/>
      <c r="E22" s="205"/>
      <c r="F22" s="206" t="s">
        <v>2</v>
      </c>
      <c r="G22" s="205"/>
      <c r="H22" s="206" t="s">
        <v>3</v>
      </c>
      <c r="I22" s="205"/>
      <c r="J22" s="206" t="s">
        <v>4</v>
      </c>
      <c r="K22" s="207"/>
      <c r="L22" s="955"/>
      <c r="M22" s="956"/>
      <c r="N22" s="956"/>
      <c r="O22" s="956"/>
      <c r="P22" s="956"/>
      <c r="Q22" s="956"/>
      <c r="R22" s="956"/>
      <c r="S22" s="956"/>
      <c r="T22" s="956"/>
      <c r="U22" s="957"/>
      <c r="V22" s="20"/>
      <c r="W22" s="19"/>
      <c r="X22" s="19"/>
      <c r="Y22" s="17"/>
      <c r="Z22" s="17"/>
    </row>
    <row r="23" spans="2:26" s="34" customFormat="1" ht="30" customHeight="1">
      <c r="B23" s="204">
        <v>17</v>
      </c>
      <c r="C23" s="953" t="s">
        <v>1</v>
      </c>
      <c r="D23" s="954"/>
      <c r="E23" s="205"/>
      <c r="F23" s="206" t="s">
        <v>2</v>
      </c>
      <c r="G23" s="205"/>
      <c r="H23" s="206" t="s">
        <v>3</v>
      </c>
      <c r="I23" s="205"/>
      <c r="J23" s="206" t="s">
        <v>4</v>
      </c>
      <c r="K23" s="207"/>
      <c r="L23" s="955"/>
      <c r="M23" s="956"/>
      <c r="N23" s="956"/>
      <c r="O23" s="956"/>
      <c r="P23" s="956"/>
      <c r="Q23" s="956"/>
      <c r="R23" s="956"/>
      <c r="S23" s="956"/>
      <c r="T23" s="956"/>
      <c r="U23" s="957"/>
      <c r="V23" s="20"/>
      <c r="W23" s="19"/>
      <c r="X23" s="19"/>
      <c r="Y23" s="17"/>
      <c r="Z23" s="17"/>
    </row>
    <row r="24" spans="2:26" s="34" customFormat="1" ht="30" customHeight="1">
      <c r="B24" s="204">
        <v>18</v>
      </c>
      <c r="C24" s="953" t="s">
        <v>1</v>
      </c>
      <c r="D24" s="954"/>
      <c r="E24" s="205"/>
      <c r="F24" s="206" t="s">
        <v>2</v>
      </c>
      <c r="G24" s="205"/>
      <c r="H24" s="206" t="s">
        <v>3</v>
      </c>
      <c r="I24" s="205"/>
      <c r="J24" s="206" t="s">
        <v>4</v>
      </c>
      <c r="K24" s="207"/>
      <c r="L24" s="955"/>
      <c r="M24" s="956"/>
      <c r="N24" s="956"/>
      <c r="O24" s="956"/>
      <c r="P24" s="956"/>
      <c r="Q24" s="956"/>
      <c r="R24" s="956"/>
      <c r="S24" s="956"/>
      <c r="T24" s="956"/>
      <c r="U24" s="957"/>
      <c r="V24" s="20"/>
      <c r="W24" s="19"/>
      <c r="X24" s="19"/>
      <c r="Y24" s="17"/>
      <c r="Z24" s="17"/>
    </row>
    <row r="25" spans="2:26" s="34" customFormat="1" ht="30" customHeight="1">
      <c r="B25" s="204">
        <v>19</v>
      </c>
      <c r="C25" s="953" t="s">
        <v>1</v>
      </c>
      <c r="D25" s="954"/>
      <c r="E25" s="205"/>
      <c r="F25" s="206" t="s">
        <v>2</v>
      </c>
      <c r="G25" s="205"/>
      <c r="H25" s="206" t="s">
        <v>3</v>
      </c>
      <c r="I25" s="205"/>
      <c r="J25" s="206" t="s">
        <v>4</v>
      </c>
      <c r="K25" s="207"/>
      <c r="L25" s="955"/>
      <c r="M25" s="956"/>
      <c r="N25" s="956"/>
      <c r="O25" s="956"/>
      <c r="P25" s="956"/>
      <c r="Q25" s="956"/>
      <c r="R25" s="956"/>
      <c r="S25" s="956"/>
      <c r="T25" s="956"/>
      <c r="U25" s="957"/>
      <c r="V25" s="20"/>
      <c r="W25" s="19"/>
      <c r="X25" s="19"/>
      <c r="Y25" s="17"/>
      <c r="Z25" s="17"/>
    </row>
    <row r="26" spans="2:26" s="34" customFormat="1" ht="30" customHeight="1">
      <c r="B26" s="200">
        <v>20</v>
      </c>
      <c r="C26" s="958" t="s">
        <v>1</v>
      </c>
      <c r="D26" s="959"/>
      <c r="E26" s="201"/>
      <c r="F26" s="202" t="s">
        <v>2</v>
      </c>
      <c r="G26" s="201"/>
      <c r="H26" s="202" t="s">
        <v>3</v>
      </c>
      <c r="I26" s="201"/>
      <c r="J26" s="202" t="s">
        <v>4</v>
      </c>
      <c r="K26" s="203"/>
      <c r="L26" s="960"/>
      <c r="M26" s="961"/>
      <c r="N26" s="961"/>
      <c r="O26" s="961"/>
      <c r="P26" s="961"/>
      <c r="Q26" s="961"/>
      <c r="R26" s="961"/>
      <c r="S26" s="961"/>
      <c r="T26" s="961"/>
      <c r="U26" s="962"/>
      <c r="V26" s="20"/>
      <c r="W26" s="19"/>
      <c r="X26" s="19"/>
      <c r="Y26" s="17"/>
      <c r="Z26" s="17"/>
    </row>
    <row r="27" spans="2:26" s="34" customFormat="1" ht="9.75" customHeight="1">
      <c r="B27" s="80"/>
      <c r="C27" s="79"/>
      <c r="D27" s="79"/>
      <c r="E27" s="79"/>
      <c r="F27" s="79"/>
      <c r="G27" s="79"/>
      <c r="H27" s="79"/>
      <c r="I27" s="79"/>
      <c r="J27" s="79"/>
      <c r="K27" s="79"/>
      <c r="L27" s="79"/>
      <c r="M27" s="79"/>
      <c r="N27" s="79"/>
      <c r="O27" s="79"/>
      <c r="P27" s="79"/>
      <c r="Q27" s="79"/>
      <c r="R27" s="79"/>
      <c r="S27" s="79"/>
      <c r="T27" s="79"/>
      <c r="U27" s="79"/>
      <c r="V27" s="20"/>
      <c r="W27" s="19"/>
      <c r="X27" s="19"/>
      <c r="Y27" s="17"/>
      <c r="Z27" s="17"/>
    </row>
    <row r="28" spans="2:26" s="34" customFormat="1" ht="18" customHeight="1">
      <c r="B28" s="56" t="s">
        <v>149</v>
      </c>
      <c r="C28" s="55"/>
      <c r="D28" s="54"/>
      <c r="E28" s="54"/>
      <c r="F28" s="54"/>
      <c r="G28" s="54"/>
      <c r="H28" s="54"/>
      <c r="I28" s="54"/>
      <c r="J28" s="54"/>
      <c r="K28" s="53"/>
      <c r="L28" s="53"/>
      <c r="M28" s="53"/>
      <c r="N28" s="53"/>
      <c r="O28" s="52"/>
      <c r="P28" s="52"/>
      <c r="Q28" s="52"/>
      <c r="R28" s="52"/>
      <c r="S28" s="52"/>
      <c r="T28" s="52"/>
      <c r="U28" s="51"/>
      <c r="V28" s="78"/>
      <c r="W28" s="19"/>
      <c r="X28" s="19"/>
      <c r="Y28" s="17" t="b">
        <v>0</v>
      </c>
      <c r="Z28" s="17"/>
    </row>
    <row r="29" spans="2:26" s="34" customFormat="1" ht="18" customHeight="1">
      <c r="B29" s="49"/>
      <c r="C29" s="48"/>
      <c r="D29" s="48"/>
      <c r="E29" s="46"/>
      <c r="F29" s="18"/>
      <c r="G29" s="18"/>
      <c r="H29" s="36"/>
      <c r="I29" s="36"/>
      <c r="J29" s="36"/>
      <c r="K29" s="31"/>
      <c r="L29" s="31"/>
      <c r="M29" s="31"/>
      <c r="N29" s="31"/>
      <c r="U29" s="45"/>
      <c r="V29" s="78"/>
      <c r="W29" s="19"/>
      <c r="X29" s="19"/>
      <c r="Y29" s="17"/>
      <c r="Z29" s="17"/>
    </row>
    <row r="30" spans="2:26" ht="18" customHeight="1">
      <c r="B30" s="49"/>
      <c r="C30" s="48"/>
      <c r="D30" s="48"/>
      <c r="E30" s="47"/>
      <c r="F30" s="46"/>
      <c r="G30" s="46"/>
      <c r="H30" s="34"/>
      <c r="I30" s="34"/>
      <c r="J30" s="34"/>
      <c r="K30" s="34"/>
      <c r="L30" s="34"/>
      <c r="M30" s="34"/>
      <c r="N30" s="34"/>
      <c r="O30" s="34"/>
      <c r="P30" s="34"/>
      <c r="Q30" s="34"/>
      <c r="R30" s="34"/>
      <c r="S30" s="34"/>
      <c r="T30" s="34"/>
      <c r="U30" s="45"/>
      <c r="Y30" s="77"/>
      <c r="Z30" s="77"/>
    </row>
    <row r="31" spans="2:26" ht="11.5" customHeight="1">
      <c r="B31" s="76"/>
      <c r="C31" s="75"/>
      <c r="D31" s="75"/>
      <c r="E31" s="75"/>
      <c r="F31" s="75"/>
      <c r="G31" s="75"/>
      <c r="H31" s="75"/>
      <c r="I31" s="75"/>
      <c r="J31" s="75"/>
      <c r="K31" s="75"/>
      <c r="L31" s="75"/>
      <c r="M31" s="75"/>
      <c r="N31" s="75"/>
      <c r="O31" s="75"/>
      <c r="P31" s="75"/>
      <c r="Q31" s="75"/>
      <c r="R31" s="75"/>
      <c r="S31" s="75"/>
      <c r="T31" s="75"/>
      <c r="U31" s="74"/>
    </row>
    <row r="32" spans="2:26" hidden="1"/>
  </sheetData>
  <sheetProtection algorithmName="SHA-512" hashValue="jDH2PlzGKL/8VGoUUtWYnqrSiYSwV95o/bV/mEDWliWXv69H1o4mkIOtu2FQcC+v7CK5OmEde4yhrMIbs2R+Iw==" saltValue="PAuaZGcy3YL7ENdzSaPpnA==" spinCount="100000" sheet="1" selectLockedCells="1"/>
  <mergeCells count="45">
    <mergeCell ref="N2:U2"/>
    <mergeCell ref="R1:U1"/>
    <mergeCell ref="C24:D24"/>
    <mergeCell ref="L24:U24"/>
    <mergeCell ref="C25:D25"/>
    <mergeCell ref="L25:U25"/>
    <mergeCell ref="C22:D22"/>
    <mergeCell ref="L22:U22"/>
    <mergeCell ref="C23:D23"/>
    <mergeCell ref="L23:U23"/>
    <mergeCell ref="C21:D21"/>
    <mergeCell ref="C17:D17"/>
    <mergeCell ref="L17:U17"/>
    <mergeCell ref="C18:D18"/>
    <mergeCell ref="L18:U18"/>
    <mergeCell ref="C14:D14"/>
    <mergeCell ref="L14:U14"/>
    <mergeCell ref="C15:D15"/>
    <mergeCell ref="L15:U15"/>
    <mergeCell ref="C16:D16"/>
    <mergeCell ref="C26:D26"/>
    <mergeCell ref="L26:U26"/>
    <mergeCell ref="C19:D19"/>
    <mergeCell ref="L19:U19"/>
    <mergeCell ref="C20:D20"/>
    <mergeCell ref="L20:U20"/>
    <mergeCell ref="L21:U21"/>
    <mergeCell ref="L16:U16"/>
    <mergeCell ref="C11:D11"/>
    <mergeCell ref="L11:U11"/>
    <mergeCell ref="C12:D12"/>
    <mergeCell ref="L12:U12"/>
    <mergeCell ref="C13:D13"/>
    <mergeCell ref="L13:U13"/>
    <mergeCell ref="C8:D8"/>
    <mergeCell ref="L8:U8"/>
    <mergeCell ref="C9:D9"/>
    <mergeCell ref="L9:U9"/>
    <mergeCell ref="C10:D10"/>
    <mergeCell ref="L10:U10"/>
    <mergeCell ref="C6:K6"/>
    <mergeCell ref="L6:U6"/>
    <mergeCell ref="C4:L4"/>
    <mergeCell ref="C7:D7"/>
    <mergeCell ref="L7:U7"/>
  </mergeCells>
  <phoneticPr fontId="10"/>
  <conditionalFormatting sqref="E7 G7 I7 L7:U7">
    <cfRule type="expression" dxfId="316" priority="1">
      <formula>$Z$4=TRUE</formula>
    </cfRule>
  </conditionalFormatting>
  <conditionalFormatting sqref="E7">
    <cfRule type="expression" dxfId="315" priority="6">
      <formula>E7=""</formula>
    </cfRule>
  </conditionalFormatting>
  <conditionalFormatting sqref="G7">
    <cfRule type="expression" dxfId="314" priority="5">
      <formula>G7=""</formula>
    </cfRule>
  </conditionalFormatting>
  <conditionalFormatting sqref="I7">
    <cfRule type="expression" dxfId="313" priority="4">
      <formula>I7=""</formula>
    </cfRule>
  </conditionalFormatting>
  <conditionalFormatting sqref="L7:U7">
    <cfRule type="expression" dxfId="312" priority="3">
      <formula>$L$7=""</formula>
    </cfRule>
  </conditionalFormatting>
  <conditionalFormatting sqref="M4 P4">
    <cfRule type="expression" dxfId="311" priority="2">
      <formula>AND($Y$4=FALSE,$Z$4=FALSE)</formula>
    </cfRule>
  </conditionalFormatting>
  <dataValidations count="2">
    <dataValidation type="list" allowBlank="1" showInputMessage="1" showErrorMessage="1" sqref="E27 G27" xr:uid="{00000000-0002-0000-0200-000000000000}">
      <formula1>#REF!</formula1>
    </dataValidation>
    <dataValidation type="list" allowBlank="1" showInputMessage="1" showErrorMessage="1" sqref="I27" xr:uid="{00000000-0002-0000-0200-000001000000}">
      <formula1>#REF!</formula1>
    </dataValidation>
  </dataValidations>
  <pageMargins left="0.70866141732283472" right="0.70866141732283472" top="0.43307086614173229" bottom="0.74803149606299213" header="0.31496062992125984" footer="0.31496062992125984"/>
  <pageSetup paperSize="9" scale="97"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12</xdr:col>
                    <xdr:colOff>31750</xdr:colOff>
                    <xdr:row>3</xdr:row>
                    <xdr:rowOff>31750</xdr:rowOff>
                  </from>
                  <to>
                    <xdr:col>13</xdr:col>
                    <xdr:colOff>38100</xdr:colOff>
                    <xdr:row>3</xdr:row>
                    <xdr:rowOff>241300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15</xdr:col>
                    <xdr:colOff>38100</xdr:colOff>
                    <xdr:row>3</xdr:row>
                    <xdr:rowOff>31750</xdr:rowOff>
                  </from>
                  <to>
                    <xdr:col>16</xdr:col>
                    <xdr:colOff>0</xdr:colOff>
                    <xdr:row>3</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入力規則!$F$4:$F$7</xm:f>
          </x14:formula1>
          <xm:sqref>E7:E26</xm:sqref>
        </x14:dataValidation>
        <x14:dataValidation type="list" allowBlank="1" showInputMessage="1" showErrorMessage="1" xr:uid="{00000000-0002-0000-0200-000003000000}">
          <x14:formula1>
            <xm:f>入力規則!$G$2:$G$13</xm:f>
          </x14:formula1>
          <xm:sqref>G7:G26</xm:sqref>
        </x14:dataValidation>
        <x14:dataValidation type="list" allowBlank="1" showInputMessage="1" showErrorMessage="1" xr:uid="{00000000-0002-0000-0200-000004000000}">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38DD5"/>
    <pageSetUpPr fitToPage="1"/>
  </sheetPr>
  <dimension ref="A1:AS29"/>
  <sheetViews>
    <sheetView showGridLines="0" zoomScaleNormal="100" zoomScaleSheetLayoutView="100" workbookViewId="0">
      <selection activeCell="T4" sqref="T4"/>
    </sheetView>
  </sheetViews>
  <sheetFormatPr defaultColWidth="9" defaultRowHeight="13"/>
  <cols>
    <col min="1" max="1" width="1.36328125" style="487" customWidth="1"/>
    <col min="2" max="2" width="3.36328125" style="88" customWidth="1"/>
    <col min="3" max="3" width="1.90625" style="487" customWidth="1"/>
    <col min="4" max="4" width="3.6328125" style="487" customWidth="1"/>
    <col min="5" max="5" width="6.26953125" style="487" customWidth="1"/>
    <col min="6" max="7" width="3.26953125" style="487" customWidth="1"/>
    <col min="8" max="14" width="2.453125" style="487" customWidth="1"/>
    <col min="15" max="15" width="10.6328125" style="487" customWidth="1"/>
    <col min="16" max="16" width="3.08984375" style="487" customWidth="1"/>
    <col min="17" max="19" width="2.453125" style="487" customWidth="1"/>
    <col min="20" max="20" width="2.453125" style="503" customWidth="1"/>
    <col min="21" max="23" width="2.453125" style="487" customWidth="1"/>
    <col min="24" max="24" width="10.6328125" style="487" customWidth="1"/>
    <col min="25" max="25" width="3.08984375" style="487" customWidth="1"/>
    <col min="26" max="26" width="24.7265625" style="208" customWidth="1"/>
    <col min="27" max="27" width="5.453125" style="19" customWidth="1"/>
    <col min="28" max="28" width="8.08984375" style="19" customWidth="1"/>
    <col min="29" max="31" width="9" style="265" hidden="1" customWidth="1"/>
    <col min="32" max="32" width="9" style="266" hidden="1" customWidth="1"/>
    <col min="33" max="37" width="9" style="487" customWidth="1"/>
    <col min="38" max="38" width="6.26953125" style="487" customWidth="1"/>
    <col min="39" max="39" width="2.453125" style="487" customWidth="1"/>
    <col min="40" max="41" width="9" style="487" customWidth="1"/>
    <col min="42" max="16384" width="9" style="487"/>
  </cols>
  <sheetData>
    <row r="1" spans="2:45">
      <c r="W1" s="495"/>
      <c r="X1" s="966" t="str">
        <f>申１!Y1</f>
        <v>令和７年度パパ</v>
      </c>
      <c r="Y1" s="966"/>
      <c r="Z1" s="966"/>
    </row>
    <row r="2" spans="2:45" ht="24" customHeight="1">
      <c r="W2" s="967" t="str">
        <f>IF(申１!Q2="","",申１!Q2)</f>
        <v/>
      </c>
      <c r="X2" s="967"/>
      <c r="Y2" s="967"/>
      <c r="Z2" s="967"/>
    </row>
    <row r="3" spans="2:45" ht="19.5" customHeight="1">
      <c r="B3" s="497" t="s">
        <v>593</v>
      </c>
      <c r="C3" s="498" t="s">
        <v>367</v>
      </c>
      <c r="D3" s="499"/>
      <c r="E3" s="489"/>
      <c r="F3" s="489"/>
      <c r="G3" s="489"/>
      <c r="H3" s="489"/>
    </row>
    <row r="4" spans="2:45" ht="19.5" customHeight="1">
      <c r="B4" s="209" t="s">
        <v>368</v>
      </c>
      <c r="C4" s="489"/>
      <c r="D4" s="489"/>
      <c r="E4" s="489"/>
      <c r="F4" s="489"/>
      <c r="G4" s="489"/>
      <c r="H4" s="489"/>
      <c r="AN4" s="968"/>
      <c r="AO4" s="968"/>
      <c r="AP4" s="968"/>
      <c r="AQ4" s="968"/>
      <c r="AR4" s="968"/>
      <c r="AS4" s="968"/>
    </row>
    <row r="5" spans="2:45" ht="10.5" customHeight="1">
      <c r="B5" s="210"/>
      <c r="C5" s="489"/>
      <c r="D5" s="489"/>
      <c r="E5" s="489"/>
      <c r="F5" s="489"/>
      <c r="G5" s="489"/>
      <c r="H5" s="489"/>
      <c r="AN5" s="500"/>
      <c r="AO5" s="500"/>
      <c r="AP5" s="500"/>
      <c r="AQ5" s="500"/>
      <c r="AR5" s="500"/>
      <c r="AS5" s="500"/>
    </row>
    <row r="6" spans="2:45" s="488" customFormat="1" ht="41.25" customHeight="1">
      <c r="B6" s="969"/>
      <c r="C6" s="776"/>
      <c r="D6" s="776"/>
      <c r="E6" s="776"/>
      <c r="F6" s="211"/>
      <c r="G6" s="212"/>
      <c r="H6" s="834" t="s">
        <v>369</v>
      </c>
      <c r="I6" s="946"/>
      <c r="J6" s="946"/>
      <c r="K6" s="946"/>
      <c r="L6" s="946"/>
      <c r="M6" s="946"/>
      <c r="N6" s="946"/>
      <c r="O6" s="946"/>
      <c r="P6" s="947"/>
      <c r="Q6" s="834" t="s">
        <v>370</v>
      </c>
      <c r="R6" s="946"/>
      <c r="S6" s="776"/>
      <c r="T6" s="776"/>
      <c r="U6" s="776"/>
      <c r="V6" s="776"/>
      <c r="W6" s="776"/>
      <c r="X6" s="776"/>
      <c r="Y6" s="737"/>
      <c r="Z6" s="491" t="s">
        <v>403</v>
      </c>
      <c r="AA6" s="21"/>
      <c r="AB6" s="21"/>
      <c r="AC6" s="267"/>
      <c r="AD6" s="267"/>
      <c r="AE6" s="267"/>
      <c r="AF6" s="268"/>
    </row>
    <row r="7" spans="2:45" ht="78" customHeight="1">
      <c r="B7" s="975">
        <v>1</v>
      </c>
      <c r="C7" s="844" t="s">
        <v>400</v>
      </c>
      <c r="D7" s="978"/>
      <c r="E7" s="979"/>
      <c r="F7" s="983" t="s">
        <v>189</v>
      </c>
      <c r="G7" s="984"/>
      <c r="H7" s="985"/>
      <c r="I7" s="985"/>
      <c r="J7" s="985"/>
      <c r="K7" s="985"/>
      <c r="L7" s="985"/>
      <c r="M7" s="985"/>
      <c r="N7" s="985"/>
      <c r="O7" s="985"/>
      <c r="P7" s="986"/>
      <c r="Q7" s="987"/>
      <c r="R7" s="985"/>
      <c r="S7" s="985"/>
      <c r="T7" s="985"/>
      <c r="U7" s="985"/>
      <c r="V7" s="985"/>
      <c r="W7" s="985"/>
      <c r="X7" s="985"/>
      <c r="Y7" s="986"/>
      <c r="Z7" s="213"/>
    </row>
    <row r="8" spans="2:45" ht="78" customHeight="1">
      <c r="B8" s="976"/>
      <c r="C8" s="980"/>
      <c r="D8" s="981"/>
      <c r="E8" s="982"/>
      <c r="F8" s="825" t="s">
        <v>254</v>
      </c>
      <c r="G8" s="988"/>
      <c r="H8" s="972"/>
      <c r="I8" s="973"/>
      <c r="J8" s="973"/>
      <c r="K8" s="973"/>
      <c r="L8" s="973"/>
      <c r="M8" s="973"/>
      <c r="N8" s="973"/>
      <c r="O8" s="973"/>
      <c r="P8" s="974"/>
      <c r="Q8" s="972"/>
      <c r="R8" s="973"/>
      <c r="S8" s="973"/>
      <c r="T8" s="973"/>
      <c r="U8" s="973"/>
      <c r="V8" s="973"/>
      <c r="W8" s="973"/>
      <c r="X8" s="973"/>
      <c r="Y8" s="974"/>
      <c r="Z8" s="214"/>
      <c r="AC8" s="266"/>
      <c r="AD8" s="266"/>
    </row>
    <row r="9" spans="2:45" ht="25" customHeight="1">
      <c r="B9" s="976"/>
      <c r="C9" s="989" t="s">
        <v>455</v>
      </c>
      <c r="D9" s="990"/>
      <c r="E9" s="991"/>
      <c r="F9" s="824" t="s">
        <v>189</v>
      </c>
      <c r="G9" s="998"/>
      <c r="H9" s="999" t="s">
        <v>401</v>
      </c>
      <c r="I9" s="1000"/>
      <c r="J9" s="1000"/>
      <c r="K9" s="1000"/>
      <c r="L9" s="1000"/>
      <c r="M9" s="1000"/>
      <c r="N9" s="1000"/>
      <c r="O9" s="1000"/>
      <c r="P9" s="1001"/>
      <c r="Q9" s="999" t="s">
        <v>401</v>
      </c>
      <c r="R9" s="1000"/>
      <c r="S9" s="1000"/>
      <c r="T9" s="1000"/>
      <c r="U9" s="1000"/>
      <c r="V9" s="1000"/>
      <c r="W9" s="1000"/>
      <c r="X9" s="1000"/>
      <c r="Y9" s="1001"/>
      <c r="Z9" s="1002"/>
      <c r="AC9" s="266" t="b">
        <v>0</v>
      </c>
      <c r="AD9" s="266" t="b">
        <v>0</v>
      </c>
      <c r="AE9" s="266"/>
    </row>
    <row r="10" spans="2:45" ht="78" customHeight="1">
      <c r="B10" s="976"/>
      <c r="C10" s="992"/>
      <c r="D10" s="993"/>
      <c r="E10" s="994"/>
      <c r="F10" s="825"/>
      <c r="G10" s="988"/>
      <c r="H10" s="972"/>
      <c r="I10" s="973"/>
      <c r="J10" s="973"/>
      <c r="K10" s="973"/>
      <c r="L10" s="973"/>
      <c r="M10" s="973"/>
      <c r="N10" s="973"/>
      <c r="O10" s="973"/>
      <c r="P10" s="974"/>
      <c r="Q10" s="972"/>
      <c r="R10" s="973"/>
      <c r="S10" s="973"/>
      <c r="T10" s="973"/>
      <c r="U10" s="973"/>
      <c r="V10" s="973"/>
      <c r="W10" s="973"/>
      <c r="X10" s="973"/>
      <c r="Y10" s="974"/>
      <c r="Z10" s="971"/>
      <c r="AC10" s="266"/>
      <c r="AD10" s="266"/>
      <c r="AE10" s="266"/>
    </row>
    <row r="11" spans="2:45" ht="25" customHeight="1">
      <c r="B11" s="976"/>
      <c r="C11" s="992"/>
      <c r="D11" s="993"/>
      <c r="E11" s="994"/>
      <c r="F11" s="935" t="s">
        <v>254</v>
      </c>
      <c r="G11" s="1011"/>
      <c r="H11" s="1012" t="s">
        <v>401</v>
      </c>
      <c r="I11" s="1013"/>
      <c r="J11" s="1013"/>
      <c r="K11" s="1013"/>
      <c r="L11" s="1013"/>
      <c r="M11" s="1013"/>
      <c r="N11" s="1013"/>
      <c r="O11" s="1013"/>
      <c r="P11" s="1014"/>
      <c r="Q11" s="1012" t="s">
        <v>401</v>
      </c>
      <c r="R11" s="1013"/>
      <c r="S11" s="1013"/>
      <c r="T11" s="1013"/>
      <c r="U11" s="1013"/>
      <c r="V11" s="1013"/>
      <c r="W11" s="1013"/>
      <c r="X11" s="1013"/>
      <c r="Y11" s="1014"/>
      <c r="Z11" s="970"/>
      <c r="AA11" s="20"/>
      <c r="AB11" s="20"/>
      <c r="AC11" s="269" t="b">
        <v>0</v>
      </c>
      <c r="AD11" s="269" t="b">
        <v>0</v>
      </c>
      <c r="AE11" s="266"/>
    </row>
    <row r="12" spans="2:45" ht="78" customHeight="1">
      <c r="B12" s="976"/>
      <c r="C12" s="995"/>
      <c r="D12" s="996"/>
      <c r="E12" s="997"/>
      <c r="F12" s="825"/>
      <c r="G12" s="988"/>
      <c r="H12" s="972"/>
      <c r="I12" s="973"/>
      <c r="J12" s="973"/>
      <c r="K12" s="973"/>
      <c r="L12" s="973"/>
      <c r="M12" s="973"/>
      <c r="N12" s="973"/>
      <c r="O12" s="973"/>
      <c r="P12" s="974"/>
      <c r="Q12" s="972"/>
      <c r="R12" s="973"/>
      <c r="S12" s="973"/>
      <c r="T12" s="973"/>
      <c r="U12" s="973"/>
      <c r="V12" s="973"/>
      <c r="W12" s="973"/>
      <c r="X12" s="973"/>
      <c r="Y12" s="974"/>
      <c r="Z12" s="971"/>
      <c r="AA12" s="20"/>
      <c r="AB12" s="20"/>
      <c r="AC12" s="269"/>
      <c r="AD12" s="266"/>
      <c r="AE12" s="266"/>
    </row>
    <row r="13" spans="2:45" ht="78" customHeight="1">
      <c r="B13" s="977"/>
      <c r="C13" s="1003" t="s">
        <v>454</v>
      </c>
      <c r="D13" s="1004"/>
      <c r="E13" s="1004"/>
      <c r="F13" s="1004"/>
      <c r="G13" s="1005"/>
      <c r="H13" s="1006"/>
      <c r="I13" s="1007"/>
      <c r="J13" s="1007"/>
      <c r="K13" s="1007"/>
      <c r="L13" s="1007"/>
      <c r="M13" s="1007"/>
      <c r="N13" s="1007"/>
      <c r="O13" s="1007"/>
      <c r="P13" s="1008"/>
      <c r="Q13" s="1006"/>
      <c r="R13" s="1007"/>
      <c r="S13" s="1007"/>
      <c r="T13" s="1007"/>
      <c r="U13" s="1007"/>
      <c r="V13" s="1007"/>
      <c r="W13" s="1007"/>
      <c r="X13" s="1007"/>
      <c r="Y13" s="1008"/>
      <c r="Z13" s="691"/>
      <c r="AA13" s="20"/>
      <c r="AB13" s="20"/>
      <c r="AC13" s="269"/>
      <c r="AD13" s="266"/>
      <c r="AE13" s="266"/>
    </row>
    <row r="14" spans="2:45" ht="78" customHeight="1">
      <c r="B14" s="492">
        <v>2</v>
      </c>
      <c r="C14" s="1009" t="s">
        <v>450</v>
      </c>
      <c r="D14" s="1009"/>
      <c r="E14" s="1009"/>
      <c r="F14" s="1009"/>
      <c r="G14" s="1010"/>
      <c r="H14" s="972"/>
      <c r="I14" s="973"/>
      <c r="J14" s="973"/>
      <c r="K14" s="973"/>
      <c r="L14" s="973"/>
      <c r="M14" s="973"/>
      <c r="N14" s="973"/>
      <c r="O14" s="973"/>
      <c r="P14" s="974"/>
      <c r="Q14" s="1006"/>
      <c r="R14" s="1007"/>
      <c r="S14" s="1007"/>
      <c r="T14" s="1007"/>
      <c r="U14" s="1007"/>
      <c r="V14" s="1007"/>
      <c r="W14" s="1007"/>
      <c r="X14" s="1007"/>
      <c r="Y14" s="1008"/>
      <c r="Z14" s="215"/>
      <c r="AA14" s="216"/>
      <c r="AB14" s="216"/>
      <c r="AC14" s="270"/>
      <c r="AD14" s="271"/>
      <c r="AE14" s="271"/>
      <c r="AF14" s="271"/>
      <c r="AG14" s="496"/>
      <c r="AH14" s="496"/>
      <c r="AI14" s="496"/>
    </row>
    <row r="15" spans="2:45" ht="72" customHeight="1">
      <c r="B15" s="975">
        <v>3</v>
      </c>
      <c r="C15" s="727" t="s">
        <v>451</v>
      </c>
      <c r="D15" s="728"/>
      <c r="E15" s="728"/>
      <c r="F15" s="728"/>
      <c r="G15" s="729"/>
      <c r="H15" s="275"/>
      <c r="I15" s="276" t="s">
        <v>371</v>
      </c>
      <c r="J15" s="277"/>
      <c r="K15" s="278"/>
      <c r="L15" s="277"/>
      <c r="M15" s="276"/>
      <c r="N15" s="277"/>
      <c r="O15" s="277" t="s">
        <v>183</v>
      </c>
      <c r="P15" s="277"/>
      <c r="Q15" s="275"/>
      <c r="R15" s="276" t="s">
        <v>372</v>
      </c>
      <c r="S15" s="277"/>
      <c r="T15" s="277"/>
      <c r="U15" s="277"/>
      <c r="V15" s="277"/>
      <c r="W15" s="276"/>
      <c r="X15" s="277" t="s">
        <v>183</v>
      </c>
      <c r="Y15" s="279"/>
      <c r="Z15" s="213"/>
      <c r="AA15" s="20"/>
      <c r="AB15" s="20"/>
      <c r="AC15" s="272" t="b">
        <v>0</v>
      </c>
      <c r="AD15" s="272" t="b">
        <v>0</v>
      </c>
      <c r="AE15" s="272" t="b">
        <v>0</v>
      </c>
      <c r="AF15" s="272" t="b">
        <v>0</v>
      </c>
    </row>
    <row r="16" spans="2:45" ht="26.15" customHeight="1">
      <c r="B16" s="976"/>
      <c r="C16" s="730"/>
      <c r="D16" s="731"/>
      <c r="E16" s="731"/>
      <c r="F16" s="731"/>
      <c r="G16" s="732"/>
      <c r="H16" s="1015" t="s">
        <v>415</v>
      </c>
      <c r="I16" s="1016"/>
      <c r="J16" s="1016"/>
      <c r="K16" s="1016"/>
      <c r="L16" s="1016"/>
      <c r="M16" s="1016"/>
      <c r="N16" s="1016"/>
      <c r="O16" s="1016"/>
      <c r="P16" s="1017"/>
      <c r="Q16" s="1015" t="s">
        <v>415</v>
      </c>
      <c r="R16" s="1016"/>
      <c r="S16" s="1016"/>
      <c r="T16" s="1016"/>
      <c r="U16" s="1016"/>
      <c r="V16" s="1016"/>
      <c r="W16" s="1016"/>
      <c r="X16" s="1016"/>
      <c r="Y16" s="1017"/>
      <c r="Z16" s="970"/>
      <c r="AA16" s="20"/>
      <c r="AB16" s="20"/>
      <c r="AC16" s="297"/>
    </row>
    <row r="17" spans="1:45" ht="26.15" customHeight="1">
      <c r="B17" s="976"/>
      <c r="C17" s="730"/>
      <c r="D17" s="731"/>
      <c r="E17" s="731"/>
      <c r="F17" s="731"/>
      <c r="G17" s="732"/>
      <c r="H17" s="260"/>
      <c r="I17" s="494"/>
      <c r="J17" s="501" t="s">
        <v>416</v>
      </c>
      <c r="K17" s="490"/>
      <c r="L17" s="490"/>
      <c r="M17" s="486"/>
      <c r="N17" s="501" t="s">
        <v>417</v>
      </c>
      <c r="O17" s="493"/>
      <c r="P17" s="286"/>
      <c r="Q17" s="260"/>
      <c r="R17" s="494"/>
      <c r="S17" s="501" t="s">
        <v>416</v>
      </c>
      <c r="T17" s="501"/>
      <c r="U17" s="490"/>
      <c r="V17" s="486"/>
      <c r="W17" s="501" t="s">
        <v>417</v>
      </c>
      <c r="X17" s="493"/>
      <c r="Y17" s="286"/>
      <c r="Z17" s="1002"/>
      <c r="AA17" s="20"/>
      <c r="AB17" s="20"/>
      <c r="AC17" s="297" t="b">
        <v>0</v>
      </c>
      <c r="AD17" s="265" t="b">
        <v>0</v>
      </c>
      <c r="AE17" s="265" t="b">
        <v>0</v>
      </c>
      <c r="AF17" s="266" t="b">
        <v>0</v>
      </c>
    </row>
    <row r="18" spans="1:45" ht="26.15" customHeight="1">
      <c r="B18" s="977"/>
      <c r="C18" s="733"/>
      <c r="D18" s="734"/>
      <c r="E18" s="734"/>
      <c r="F18" s="734"/>
      <c r="G18" s="735"/>
      <c r="H18" s="263"/>
      <c r="I18" s="264"/>
      <c r="J18" s="261" t="s">
        <v>418</v>
      </c>
      <c r="K18" s="262"/>
      <c r="L18" s="262"/>
      <c r="M18" s="1018"/>
      <c r="N18" s="1018"/>
      <c r="O18" s="1018"/>
      <c r="P18" s="513" t="s">
        <v>186</v>
      </c>
      <c r="Q18" s="263"/>
      <c r="R18" s="264"/>
      <c r="S18" s="261" t="s">
        <v>418</v>
      </c>
      <c r="T18" s="261"/>
      <c r="U18" s="262"/>
      <c r="V18" s="1019"/>
      <c r="W18" s="1019"/>
      <c r="X18" s="1019"/>
      <c r="Y18" s="513" t="s">
        <v>186</v>
      </c>
      <c r="Z18" s="971"/>
      <c r="AA18" s="20"/>
      <c r="AB18" s="20"/>
      <c r="AC18" s="297" t="b">
        <v>0</v>
      </c>
      <c r="AE18" s="265" t="b">
        <v>0</v>
      </c>
    </row>
    <row r="19" spans="1:45" ht="27.75" customHeight="1">
      <c r="B19" s="488"/>
      <c r="C19" s="490"/>
      <c r="D19" s="490"/>
      <c r="E19" s="490"/>
      <c r="F19" s="257"/>
      <c r="G19" s="257"/>
      <c r="H19" s="494"/>
      <c r="I19" s="494"/>
      <c r="J19" s="494"/>
      <c r="K19" s="494"/>
      <c r="L19" s="494"/>
      <c r="M19" s="494"/>
      <c r="N19" s="494"/>
      <c r="O19" s="494"/>
      <c r="P19" s="494"/>
      <c r="Q19" s="494"/>
      <c r="R19" s="494"/>
      <c r="S19" s="494"/>
      <c r="T19" s="504"/>
      <c r="U19" s="494"/>
      <c r="V19" s="494"/>
      <c r="W19" s="494"/>
      <c r="X19" s="494"/>
      <c r="Y19" s="494"/>
      <c r="Z19" s="217"/>
      <c r="AA19" s="20"/>
      <c r="AB19" s="20"/>
      <c r="AC19" s="297"/>
    </row>
    <row r="20" spans="1:45" s="19" customFormat="1" ht="27" customHeight="1">
      <c r="A20" s="487"/>
      <c r="B20" s="218" t="s">
        <v>374</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20"/>
      <c r="AC20" s="265"/>
      <c r="AD20" s="265"/>
      <c r="AE20" s="265"/>
      <c r="AF20" s="266"/>
      <c r="AG20" s="487"/>
      <c r="AH20" s="487"/>
      <c r="AI20" s="487"/>
      <c r="AJ20" s="487"/>
      <c r="AK20" s="487"/>
      <c r="AL20" s="487"/>
      <c r="AM20" s="487"/>
      <c r="AN20" s="487"/>
      <c r="AO20" s="487"/>
      <c r="AP20" s="487"/>
      <c r="AQ20" s="487"/>
      <c r="AR20" s="487"/>
      <c r="AS20" s="487"/>
    </row>
    <row r="21" spans="1:45" s="19" customFormat="1" ht="23.25" customHeight="1">
      <c r="A21" s="487"/>
      <c r="B21" s="221"/>
      <c r="C21" s="496"/>
      <c r="D21" s="496"/>
      <c r="E21" s="496"/>
      <c r="F21" s="496"/>
      <c r="G21" s="496"/>
      <c r="H21" s="496"/>
      <c r="I21" s="496"/>
      <c r="J21" s="496"/>
      <c r="K21" s="496"/>
      <c r="L21" s="496"/>
      <c r="M21" s="496"/>
      <c r="N21" s="496"/>
      <c r="O21" s="496"/>
      <c r="P21" s="496"/>
      <c r="Q21" s="496"/>
      <c r="R21" s="496"/>
      <c r="S21" s="496"/>
      <c r="T21" s="505"/>
      <c r="U21" s="496"/>
      <c r="V21" s="496"/>
      <c r="W21" s="496"/>
      <c r="X21" s="496"/>
      <c r="Y21" s="496"/>
      <c r="Z21" s="222"/>
      <c r="AC21" s="265"/>
      <c r="AD21" s="265"/>
      <c r="AE21" s="265"/>
      <c r="AF21" s="266"/>
      <c r="AG21" s="487"/>
      <c r="AH21" s="487"/>
      <c r="AI21" s="487"/>
      <c r="AJ21" s="487"/>
      <c r="AK21" s="487"/>
      <c r="AL21" s="487"/>
      <c r="AM21" s="487"/>
      <c r="AN21" s="487"/>
      <c r="AO21" s="487"/>
      <c r="AP21" s="487"/>
      <c r="AQ21" s="487"/>
      <c r="AR21" s="487"/>
      <c r="AS21" s="487"/>
    </row>
    <row r="22" spans="1:45" s="19" customFormat="1" ht="23.25" customHeight="1">
      <c r="A22" s="487"/>
      <c r="B22" s="221"/>
      <c r="C22" s="496"/>
      <c r="D22" s="496"/>
      <c r="E22" s="496"/>
      <c r="F22" s="496"/>
      <c r="G22" s="496"/>
      <c r="H22" s="496"/>
      <c r="I22" s="496"/>
      <c r="J22" s="496"/>
      <c r="K22" s="496"/>
      <c r="L22" s="496"/>
      <c r="M22" s="496"/>
      <c r="N22" s="496"/>
      <c r="O22" s="496"/>
      <c r="P22" s="496"/>
      <c r="Q22" s="496"/>
      <c r="R22" s="496"/>
      <c r="S22" s="496"/>
      <c r="T22" s="505"/>
      <c r="U22" s="496"/>
      <c r="V22" s="496"/>
      <c r="W22" s="496"/>
      <c r="X22" s="496"/>
      <c r="Y22" s="496"/>
      <c r="Z22" s="222"/>
      <c r="AC22" s="265"/>
      <c r="AD22" s="265"/>
      <c r="AE22" s="265"/>
      <c r="AF22" s="266"/>
      <c r="AG22" s="487"/>
      <c r="AH22" s="487"/>
      <c r="AI22" s="487"/>
      <c r="AJ22" s="487"/>
      <c r="AK22" s="487"/>
      <c r="AL22" s="487"/>
      <c r="AM22" s="487"/>
      <c r="AN22" s="487"/>
      <c r="AO22" s="487"/>
      <c r="AP22" s="487"/>
      <c r="AQ22" s="487"/>
      <c r="AR22" s="487"/>
      <c r="AS22" s="487"/>
    </row>
    <row r="23" spans="1:45" s="19" customFormat="1" ht="23.25" customHeight="1">
      <c r="A23" s="487"/>
      <c r="B23" s="221"/>
      <c r="C23" s="496"/>
      <c r="D23" s="496"/>
      <c r="E23" s="496"/>
      <c r="F23" s="496"/>
      <c r="G23" s="496"/>
      <c r="H23" s="496"/>
      <c r="I23" s="496"/>
      <c r="J23" s="496"/>
      <c r="K23" s="496"/>
      <c r="L23" s="496"/>
      <c r="M23" s="496"/>
      <c r="N23" s="496"/>
      <c r="O23" s="496"/>
      <c r="P23" s="496"/>
      <c r="Q23" s="496"/>
      <c r="R23" s="496"/>
      <c r="S23" s="496"/>
      <c r="T23" s="505"/>
      <c r="U23" s="496"/>
      <c r="V23" s="496"/>
      <c r="W23" s="496"/>
      <c r="X23" s="496"/>
      <c r="Y23" s="496"/>
      <c r="Z23" s="222"/>
      <c r="AC23" s="265"/>
      <c r="AD23" s="265"/>
      <c r="AE23" s="265"/>
      <c r="AF23" s="266"/>
      <c r="AG23" s="487"/>
      <c r="AH23" s="487"/>
      <c r="AI23" s="487"/>
      <c r="AJ23" s="487"/>
      <c r="AK23" s="487"/>
      <c r="AL23" s="487"/>
      <c r="AM23" s="487"/>
      <c r="AN23" s="487"/>
      <c r="AO23" s="487"/>
      <c r="AP23" s="487"/>
      <c r="AQ23" s="487"/>
      <c r="AR23" s="487"/>
      <c r="AS23" s="487"/>
    </row>
    <row r="24" spans="1:45" s="19" customFormat="1" ht="17.25" customHeight="1">
      <c r="A24" s="487"/>
      <c r="B24" s="221"/>
      <c r="C24" s="496"/>
      <c r="D24" s="496"/>
      <c r="E24" s="496"/>
      <c r="F24" s="496"/>
      <c r="G24" s="496"/>
      <c r="H24" s="496"/>
      <c r="I24" s="496"/>
      <c r="J24" s="496"/>
      <c r="K24" s="496"/>
      <c r="L24" s="496"/>
      <c r="M24" s="496"/>
      <c r="N24" s="496"/>
      <c r="O24" s="496"/>
      <c r="P24" s="496"/>
      <c r="Q24" s="496"/>
      <c r="R24" s="496"/>
      <c r="S24" s="496"/>
      <c r="T24" s="505"/>
      <c r="U24" s="496"/>
      <c r="V24" s="496"/>
      <c r="W24" s="496"/>
      <c r="X24" s="496"/>
      <c r="Y24" s="496"/>
      <c r="Z24" s="222"/>
      <c r="AC24" s="265"/>
      <c r="AD24" s="265"/>
      <c r="AE24" s="265"/>
      <c r="AF24" s="266"/>
      <c r="AG24" s="487"/>
      <c r="AH24" s="487"/>
      <c r="AI24" s="487"/>
      <c r="AJ24" s="487"/>
      <c r="AK24" s="487"/>
      <c r="AL24" s="487"/>
      <c r="AM24" s="487"/>
      <c r="AN24" s="487"/>
      <c r="AO24" s="487"/>
      <c r="AP24" s="487"/>
      <c r="AQ24" s="487"/>
      <c r="AR24" s="487"/>
      <c r="AS24" s="487"/>
    </row>
    <row r="25" spans="1:45" s="19" customFormat="1" ht="48" customHeight="1">
      <c r="A25" s="487"/>
      <c r="B25" s="223"/>
      <c r="C25" s="486"/>
      <c r="D25" s="486"/>
      <c r="E25" s="486"/>
      <c r="F25" s="486"/>
      <c r="G25" s="486"/>
      <c r="H25" s="486"/>
      <c r="I25" s="486"/>
      <c r="J25" s="486"/>
      <c r="K25" s="486"/>
      <c r="L25" s="486"/>
      <c r="M25" s="486"/>
      <c r="N25" s="486"/>
      <c r="O25" s="486"/>
      <c r="P25" s="486"/>
      <c r="Q25" s="486"/>
      <c r="R25" s="486"/>
      <c r="S25" s="486"/>
      <c r="T25" s="502"/>
      <c r="U25" s="486"/>
      <c r="V25" s="487"/>
      <c r="W25" s="487"/>
      <c r="X25" s="487"/>
      <c r="Y25" s="487"/>
      <c r="Z25" s="224"/>
      <c r="AC25" s="265"/>
      <c r="AD25" s="265"/>
      <c r="AE25" s="265"/>
      <c r="AF25" s="266"/>
      <c r="AG25" s="487"/>
      <c r="AH25" s="487"/>
      <c r="AI25" s="487"/>
      <c r="AJ25" s="487"/>
      <c r="AK25" s="487"/>
      <c r="AL25" s="487"/>
      <c r="AM25" s="487"/>
      <c r="AN25" s="487"/>
      <c r="AO25" s="487"/>
      <c r="AP25" s="487"/>
      <c r="AQ25" s="487"/>
      <c r="AR25" s="487"/>
      <c r="AS25" s="487"/>
    </row>
    <row r="26" spans="1:45" s="19" customFormat="1" ht="17.25" customHeight="1">
      <c r="A26" s="487"/>
      <c r="B26" s="225"/>
      <c r="C26" s="226"/>
      <c r="D26" s="226"/>
      <c r="E26" s="226"/>
      <c r="F26" s="226"/>
      <c r="G26" s="226"/>
      <c r="H26" s="226"/>
      <c r="I26" s="226"/>
      <c r="J26" s="226"/>
      <c r="K26" s="226"/>
      <c r="L26" s="226"/>
      <c r="M26" s="226"/>
      <c r="N26" s="226"/>
      <c r="O26" s="226"/>
      <c r="P26" s="226"/>
      <c r="Q26" s="226"/>
      <c r="R26" s="226"/>
      <c r="S26" s="226"/>
      <c r="T26" s="226"/>
      <c r="U26" s="226"/>
      <c r="V26" s="40"/>
      <c r="W26" s="40"/>
      <c r="X26" s="40"/>
      <c r="Y26" s="40"/>
      <c r="Z26" s="227"/>
      <c r="AC26" s="265"/>
      <c r="AD26" s="265"/>
      <c r="AE26" s="265"/>
      <c r="AF26" s="266"/>
      <c r="AG26" s="487"/>
      <c r="AH26" s="487"/>
      <c r="AI26" s="487"/>
      <c r="AJ26" s="487"/>
      <c r="AK26" s="487"/>
      <c r="AL26" s="487"/>
      <c r="AM26" s="487"/>
      <c r="AN26" s="487"/>
      <c r="AO26" s="487"/>
      <c r="AP26" s="487"/>
      <c r="AQ26" s="487"/>
      <c r="AR26" s="487"/>
      <c r="AS26" s="487"/>
    </row>
    <row r="27" spans="1:45" s="19" customFormat="1" ht="17.25" customHeight="1">
      <c r="A27" s="487"/>
      <c r="B27" s="88"/>
      <c r="C27" s="487"/>
      <c r="D27" s="487"/>
      <c r="E27" s="487"/>
      <c r="F27" s="487"/>
      <c r="G27" s="487"/>
      <c r="H27" s="487"/>
      <c r="I27" s="486"/>
      <c r="J27" s="486"/>
      <c r="K27" s="486"/>
      <c r="L27" s="486"/>
      <c r="M27" s="486"/>
      <c r="N27" s="486"/>
      <c r="O27" s="486"/>
      <c r="P27" s="486"/>
      <c r="Q27" s="486"/>
      <c r="R27" s="486"/>
      <c r="S27" s="486"/>
      <c r="T27" s="502"/>
      <c r="U27" s="486"/>
      <c r="V27" s="487"/>
      <c r="W27" s="487"/>
      <c r="X27" s="487"/>
      <c r="Y27" s="487"/>
      <c r="Z27" s="208"/>
      <c r="AC27" s="265"/>
      <c r="AD27" s="265"/>
      <c r="AE27" s="265"/>
      <c r="AF27" s="266"/>
      <c r="AG27" s="487"/>
      <c r="AH27" s="487"/>
      <c r="AI27" s="487"/>
      <c r="AJ27" s="487"/>
      <c r="AK27" s="487"/>
      <c r="AL27" s="487"/>
      <c r="AM27" s="487"/>
      <c r="AN27" s="487"/>
      <c r="AO27" s="487"/>
      <c r="AP27" s="487"/>
      <c r="AQ27" s="487"/>
      <c r="AR27" s="487"/>
      <c r="AS27" s="487"/>
    </row>
    <row r="28" spans="1:45" s="19" customFormat="1" ht="17.25" customHeight="1">
      <c r="A28" s="487"/>
      <c r="B28" s="88"/>
      <c r="C28" s="487"/>
      <c r="D28" s="487"/>
      <c r="E28" s="487"/>
      <c r="F28" s="487"/>
      <c r="G28" s="487"/>
      <c r="H28" s="487"/>
      <c r="I28" s="486"/>
      <c r="J28" s="486"/>
      <c r="K28" s="486"/>
      <c r="L28" s="486"/>
      <c r="M28" s="486"/>
      <c r="N28" s="486"/>
      <c r="O28" s="486"/>
      <c r="P28" s="486"/>
      <c r="Q28" s="486"/>
      <c r="R28" s="486"/>
      <c r="S28" s="486"/>
      <c r="T28" s="502"/>
      <c r="U28" s="486"/>
      <c r="V28" s="487"/>
      <c r="W28" s="487"/>
      <c r="X28" s="487"/>
      <c r="Y28" s="487"/>
      <c r="Z28" s="208"/>
      <c r="AC28" s="265"/>
      <c r="AD28" s="265"/>
      <c r="AE28" s="265"/>
      <c r="AF28" s="266"/>
      <c r="AG28" s="487"/>
      <c r="AH28" s="487"/>
      <c r="AI28" s="487"/>
      <c r="AJ28" s="487"/>
      <c r="AK28" s="487"/>
      <c r="AL28" s="487"/>
      <c r="AM28" s="487"/>
      <c r="AN28" s="487"/>
      <c r="AO28" s="487"/>
      <c r="AP28" s="487"/>
      <c r="AQ28" s="487"/>
      <c r="AR28" s="487"/>
      <c r="AS28" s="487"/>
    </row>
    <row r="29" spans="1:45" s="19" customFormat="1" ht="17.25" customHeight="1">
      <c r="A29" s="487"/>
      <c r="B29" s="88"/>
      <c r="C29" s="487"/>
      <c r="D29" s="487"/>
      <c r="E29" s="487"/>
      <c r="F29" s="487"/>
      <c r="G29" s="487"/>
      <c r="H29" s="487"/>
      <c r="I29" s="486"/>
      <c r="J29" s="486"/>
      <c r="K29" s="486"/>
      <c r="L29" s="486"/>
      <c r="M29" s="486"/>
      <c r="N29" s="486"/>
      <c r="O29" s="486"/>
      <c r="P29" s="486"/>
      <c r="Q29" s="486"/>
      <c r="R29" s="486"/>
      <c r="S29" s="486"/>
      <c r="T29" s="502"/>
      <c r="U29" s="486"/>
      <c r="V29" s="487"/>
      <c r="W29" s="487"/>
      <c r="X29" s="487"/>
      <c r="Y29" s="487"/>
      <c r="Z29" s="208"/>
      <c r="AC29" s="265"/>
      <c r="AD29" s="265"/>
      <c r="AE29" s="265"/>
      <c r="AF29" s="266"/>
      <c r="AG29" s="487"/>
      <c r="AH29" s="487"/>
      <c r="AI29" s="487"/>
      <c r="AJ29" s="487"/>
      <c r="AK29" s="487"/>
      <c r="AL29" s="487"/>
      <c r="AM29" s="487"/>
      <c r="AN29" s="487"/>
      <c r="AO29" s="487"/>
      <c r="AP29" s="487"/>
      <c r="AQ29" s="487"/>
      <c r="AR29" s="487"/>
      <c r="AS29" s="487"/>
    </row>
  </sheetData>
  <sheetProtection algorithmName="SHA-512" hashValue="MK9Q+/YzCJeJraY6nRcbWRl8S/iX/ca8BMU3inj9dOx82cMeeAEa7AF0LebT7qtGy5g83EtJmfgG+vJcZm41AA==" saltValue="q0+VS04pSefbhOpBxAwIhQ==" spinCount="100000" sheet="1" formatCells="0" formatColumns="0" formatRows="0" selectLockedCells="1"/>
  <mergeCells count="40">
    <mergeCell ref="B15:B18"/>
    <mergeCell ref="C15:G18"/>
    <mergeCell ref="H16:P16"/>
    <mergeCell ref="Q16:Y16"/>
    <mergeCell ref="Z16:Z18"/>
    <mergeCell ref="M18:O18"/>
    <mergeCell ref="V18:X18"/>
    <mergeCell ref="C14:G14"/>
    <mergeCell ref="H14:P14"/>
    <mergeCell ref="Q14:Y14"/>
    <mergeCell ref="F11:G12"/>
    <mergeCell ref="H11:P11"/>
    <mergeCell ref="Q11:Y11"/>
    <mergeCell ref="Q10:Y10"/>
    <mergeCell ref="Q12:Y12"/>
    <mergeCell ref="C13:G13"/>
    <mergeCell ref="H13:P13"/>
    <mergeCell ref="Q13:Y13"/>
    <mergeCell ref="Z11:Z12"/>
    <mergeCell ref="H12:P12"/>
    <mergeCell ref="B7:B13"/>
    <mergeCell ref="C7:E8"/>
    <mergeCell ref="F7:G7"/>
    <mergeCell ref="H7:P7"/>
    <mergeCell ref="Q7:Y7"/>
    <mergeCell ref="F8:G8"/>
    <mergeCell ref="H8:P8"/>
    <mergeCell ref="Q8:Y8"/>
    <mergeCell ref="C9:E12"/>
    <mergeCell ref="F9:G10"/>
    <mergeCell ref="H9:P9"/>
    <mergeCell ref="Q9:Y9"/>
    <mergeCell ref="Z9:Z10"/>
    <mergeCell ref="H10:P10"/>
    <mergeCell ref="X1:Z1"/>
    <mergeCell ref="W2:Z2"/>
    <mergeCell ref="AN4:AS4"/>
    <mergeCell ref="B6:E6"/>
    <mergeCell ref="H6:P6"/>
    <mergeCell ref="Q6:Y6"/>
  </mergeCells>
  <phoneticPr fontId="10"/>
  <conditionalFormatting sqref="H14">
    <cfRule type="expression" dxfId="310" priority="30">
      <formula>$H$14=""</formula>
    </cfRule>
  </conditionalFormatting>
  <conditionalFormatting sqref="H7:P7">
    <cfRule type="expression" dxfId="309" priority="44">
      <formula>$H$7=""</formula>
    </cfRule>
  </conditionalFormatting>
  <conditionalFormatting sqref="H8:P8">
    <cfRule type="expression" dxfId="308" priority="45">
      <formula>$H$8=""</formula>
    </cfRule>
  </conditionalFormatting>
  <conditionalFormatting sqref="H9:P9">
    <cfRule type="expression" dxfId="307" priority="233">
      <formula>$H$10&lt;&gt;""</formula>
    </cfRule>
    <cfRule type="expression" dxfId="306" priority="234">
      <formula>$AC$9=FALSE</formula>
    </cfRule>
  </conditionalFormatting>
  <conditionalFormatting sqref="H10:P10">
    <cfRule type="expression" dxfId="305" priority="235">
      <formula>$AC$9=TRUE</formula>
    </cfRule>
    <cfRule type="expression" dxfId="304" priority="236">
      <formula>$H$10=""</formula>
    </cfRule>
  </conditionalFormatting>
  <conditionalFormatting sqref="H11:P11">
    <cfRule type="expression" dxfId="303" priority="238">
      <formula>$AC$11=FALSE</formula>
    </cfRule>
    <cfRule type="expression" dxfId="302" priority="237">
      <formula>$H$12&lt;&gt;""</formula>
    </cfRule>
  </conditionalFormatting>
  <conditionalFormatting sqref="H12:P12">
    <cfRule type="expression" dxfId="301" priority="274">
      <formula>$AC$11=TRUE</formula>
    </cfRule>
    <cfRule type="expression" dxfId="300" priority="275">
      <formula>$H$12=""</formula>
    </cfRule>
  </conditionalFormatting>
  <conditionalFormatting sqref="H13:P13">
    <cfRule type="expression" dxfId="299" priority="267">
      <formula>OR($H$10&lt;&gt;$H$7,$H$12&lt;&gt;$H$8)</formula>
    </cfRule>
    <cfRule type="expression" dxfId="298" priority="265">
      <formula>AND($AC$9=TRUE,$AC$11=TRUE)</formula>
    </cfRule>
  </conditionalFormatting>
  <conditionalFormatting sqref="H15:P15">
    <cfRule type="expression" dxfId="297" priority="31">
      <formula>AND($AC$15=FALSE,$AD$15=FALSE)</formula>
    </cfRule>
  </conditionalFormatting>
  <conditionalFormatting sqref="H16:P18">
    <cfRule type="expression" dxfId="296" priority="11">
      <formula>COUNTIF($AC$17:$AD$18,TRUE)&gt;0</formula>
    </cfRule>
    <cfRule type="expression" dxfId="295" priority="12">
      <formula>$AC$15=TRUE</formula>
    </cfRule>
  </conditionalFormatting>
  <conditionalFormatting sqref="H10:Y10">
    <cfRule type="expression" dxfId="294" priority="26">
      <formula>AND($H$10&lt;&gt;"",$Q$10&lt;&gt;"",$H$10=$Q$10)</formula>
    </cfRule>
  </conditionalFormatting>
  <conditionalFormatting sqref="H13:Y13">
    <cfRule type="notContainsBlanks" dxfId="293" priority="266">
      <formula>LEN(TRIM(H13))&gt;0</formula>
    </cfRule>
  </conditionalFormatting>
  <conditionalFormatting sqref="M18:O18">
    <cfRule type="notContainsBlanks" dxfId="292" priority="9">
      <formula>LEN(TRIM(M18))&gt;0</formula>
    </cfRule>
    <cfRule type="expression" dxfId="291" priority="10">
      <formula>$AC$18=TRUE</formula>
    </cfRule>
  </conditionalFormatting>
  <conditionalFormatting sqref="Q18:X18 Q16:Y17">
    <cfRule type="expression" dxfId="290" priority="257">
      <formula>COUNTIF($AE$17:$AF$18,TRUE)&gt;0</formula>
    </cfRule>
  </conditionalFormatting>
  <conditionalFormatting sqref="Q7:Y7">
    <cfRule type="expression" dxfId="289" priority="42">
      <formula>$Q$7=""</formula>
    </cfRule>
  </conditionalFormatting>
  <conditionalFormatting sqref="Q8:Y8">
    <cfRule type="expression" dxfId="288" priority="41">
      <formula>$Q$8=""</formula>
    </cfRule>
  </conditionalFormatting>
  <conditionalFormatting sqref="Q9:Y9">
    <cfRule type="expression" dxfId="287" priority="239">
      <formula>$Q$10&lt;&gt;""</formula>
    </cfRule>
    <cfRule type="expression" dxfId="286" priority="240">
      <formula>$AD$9=FALSE</formula>
    </cfRule>
  </conditionalFormatting>
  <conditionalFormatting sqref="Q10:Y10">
    <cfRule type="expression" dxfId="285" priority="243">
      <formula>$AD$9=TRUE</formula>
    </cfRule>
    <cfRule type="expression" dxfId="284" priority="244">
      <formula>$Q$10=""</formula>
    </cfRule>
  </conditionalFormatting>
  <conditionalFormatting sqref="Q11:Y11">
    <cfRule type="expression" dxfId="283" priority="247">
      <formula>$Q$12&lt;&gt;""</formula>
    </cfRule>
    <cfRule type="expression" dxfId="282" priority="248">
      <formula>$AD$11=FALSE</formula>
    </cfRule>
  </conditionalFormatting>
  <conditionalFormatting sqref="Q12:Y12">
    <cfRule type="expression" dxfId="281" priority="252">
      <formula>$Q$12=""</formula>
    </cfRule>
    <cfRule type="expression" dxfId="280" priority="251">
      <formula>$AD$11=TRUE</formula>
    </cfRule>
  </conditionalFormatting>
  <conditionalFormatting sqref="Q13:Y13">
    <cfRule type="expression" dxfId="279" priority="268">
      <formula>AND($AD$9=TRUE,$AD$11=TRUE)</formula>
    </cfRule>
    <cfRule type="expression" dxfId="278" priority="270">
      <formula>OR($Q$10&lt;&gt;$Q$7,$Q$12&lt;&gt;$Q$8)</formula>
    </cfRule>
  </conditionalFormatting>
  <conditionalFormatting sqref="Q14:Y14">
    <cfRule type="expression" dxfId="277" priority="43">
      <formula>Q$14=""</formula>
    </cfRule>
  </conditionalFormatting>
  <conditionalFormatting sqref="Q15:Y15">
    <cfRule type="expression" dxfId="276" priority="255">
      <formula>AND($AE$15=FALSE,$AF$15=FALSE)</formula>
    </cfRule>
  </conditionalFormatting>
  <conditionalFormatting sqref="Q16:Y17 Q18:X18">
    <cfRule type="expression" dxfId="275" priority="258">
      <formula>$AE$15=TRUE</formula>
    </cfRule>
  </conditionalFormatting>
  <conditionalFormatting sqref="V18:X18">
    <cfRule type="notContainsBlanks" dxfId="274" priority="7">
      <formula>LEN(TRIM(V18))&gt;0</formula>
    </cfRule>
    <cfRule type="expression" dxfId="273" priority="8">
      <formula>$AE$18=TRUE</formula>
    </cfRule>
  </conditionalFormatting>
  <conditionalFormatting sqref="Y18">
    <cfRule type="expression" dxfId="272" priority="2">
      <formula>$AC$15=TRUE</formula>
    </cfRule>
    <cfRule type="expression" dxfId="271" priority="1">
      <formula>COUNTIF($AC$17:$AD$18,TRUE)&gt;0</formula>
    </cfRule>
  </conditionalFormatting>
  <conditionalFormatting sqref="Z7">
    <cfRule type="expression" dxfId="270" priority="39">
      <formula>$H$7=$Q$7</formula>
    </cfRule>
    <cfRule type="expression" dxfId="269" priority="38">
      <formula>AND($H$7="",$Q$7="")</formula>
    </cfRule>
    <cfRule type="expression" dxfId="268" priority="40">
      <formula>$Z$7=""</formula>
    </cfRule>
  </conditionalFormatting>
  <conditionalFormatting sqref="Z8">
    <cfRule type="expression" dxfId="267" priority="37">
      <formula>$Z$8=""</formula>
    </cfRule>
    <cfRule type="expression" dxfId="266" priority="36">
      <formula>$H$8=$Q$8</formula>
    </cfRule>
    <cfRule type="expression" dxfId="265" priority="35">
      <formula>AND($H$8="",$Q$8="")</formula>
    </cfRule>
  </conditionalFormatting>
  <conditionalFormatting sqref="Z9">
    <cfRule type="expression" dxfId="264" priority="25">
      <formula>$Z$9=""</formula>
    </cfRule>
    <cfRule type="expression" dxfId="263" priority="24">
      <formula>OR(AND($AC$9=TRUE,$AD$9=TRUE),AND($H$10&lt;&gt;"",$Q$10&lt;&gt;"",$H$10=$Q$10))</formula>
    </cfRule>
  </conditionalFormatting>
  <conditionalFormatting sqref="Z11">
    <cfRule type="expression" dxfId="262" priority="23">
      <formula>$Z$11=""</formula>
    </cfRule>
    <cfRule type="expression" dxfId="261" priority="22">
      <formula>OR(AND($AC$11=TRUE,$AD$11=TRUE),AND($H$12&lt;&gt;"",$Q$12&lt;&gt;"",$H$12=$Q$12))</formula>
    </cfRule>
  </conditionalFormatting>
  <conditionalFormatting sqref="Z14">
    <cfRule type="expression" dxfId="260" priority="34">
      <formula>$Z$14=""</formula>
    </cfRule>
    <cfRule type="expression" dxfId="259" priority="33">
      <formula>$H$14=$Q$14</formula>
    </cfRule>
    <cfRule type="expression" dxfId="258" priority="32">
      <formula>AND($H$14="",$Q$14="")</formula>
    </cfRule>
  </conditionalFormatting>
  <conditionalFormatting sqref="Z15">
    <cfRule type="expression" dxfId="257" priority="27">
      <formula>AND($AD$15=TRUE,$AF$15=TRUE)</formula>
    </cfRule>
    <cfRule type="expression" dxfId="256" priority="29">
      <formula>$Z$15=""</formula>
    </cfRule>
    <cfRule type="expression" dxfId="255" priority="28">
      <formula>AND($AC$15=TRUE,$AE$15=TRUE)</formula>
    </cfRule>
  </conditionalFormatting>
  <conditionalFormatting sqref="Z16:Z18">
    <cfRule type="expression" dxfId="254" priority="19">
      <formula>OR($AC$17&lt;&gt;$AE$17,$AD$17&lt;&gt;$AF$17,$AC$19&lt;&gt;$AE$18)</formula>
    </cfRule>
    <cfRule type="expression" dxfId="253" priority="18">
      <formula>OR(AND($AC$17=TRUE,$AE$17=TRUE),AND($AD$17=TRUE,$AF$17=TRUE),AND($AC$18=TRUE,$AE$18=TRUE))</formula>
    </cfRule>
    <cfRule type="notContainsBlanks" dxfId="252" priority="17">
      <formula>LEN(TRIM(Z16))&gt;0</formula>
    </cfRule>
  </conditionalFormatting>
  <pageMargins left="0.70866141732283472" right="0.70866141732283472" top="0.43307086614173229" bottom="0.74803149606299213" header="0.31496062992125984" footer="0.31496062992125984"/>
  <pageSetup paperSize="9" scale="80" orientation="portrait" blackAndWhite="1" r:id="rId1"/>
  <headerFooter>
    <oddFooter xml:space="preserve">&amp;C4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locked="0" defaultSize="0" autoFill="0" autoLine="0" autoPict="0">
                <anchor moveWithCells="1">
                  <from>
                    <xdr:col>16</xdr:col>
                    <xdr:colOff>95250</xdr:colOff>
                    <xdr:row>14</xdr:row>
                    <xdr:rowOff>393700</xdr:rowOff>
                  </from>
                  <to>
                    <xdr:col>17</xdr:col>
                    <xdr:colOff>127000</xdr:colOff>
                    <xdr:row>14</xdr:row>
                    <xdr:rowOff>565150</xdr:rowOff>
                  </to>
                </anchor>
              </controlPr>
            </control>
          </mc:Choice>
        </mc:AlternateContent>
        <mc:AlternateContent xmlns:mc="http://schemas.openxmlformats.org/markup-compatibility/2006">
          <mc:Choice Requires="x14">
            <control shapeId="100354" r:id="rId5" name="Check Box 2">
              <controlPr locked="0" defaultSize="0" autoFill="0" autoLine="0" autoPict="0">
                <anchor moveWithCells="1">
                  <from>
                    <xdr:col>21</xdr:col>
                    <xdr:colOff>165100</xdr:colOff>
                    <xdr:row>14</xdr:row>
                    <xdr:rowOff>374650</xdr:rowOff>
                  </from>
                  <to>
                    <xdr:col>23</xdr:col>
                    <xdr:colOff>12700</xdr:colOff>
                    <xdr:row>14</xdr:row>
                    <xdr:rowOff>552450</xdr:rowOff>
                  </to>
                </anchor>
              </controlPr>
            </control>
          </mc:Choice>
        </mc:AlternateContent>
        <mc:AlternateContent xmlns:mc="http://schemas.openxmlformats.org/markup-compatibility/2006">
          <mc:Choice Requires="x14">
            <control shapeId="100355" r:id="rId6" name="Check Box 3">
              <controlPr locked="0" defaultSize="0" autoFill="0" autoLine="0" autoPict="0">
                <anchor moveWithCells="1">
                  <from>
                    <xdr:col>7</xdr:col>
                    <xdr:colOff>31750</xdr:colOff>
                    <xdr:row>14</xdr:row>
                    <xdr:rowOff>374650</xdr:rowOff>
                  </from>
                  <to>
                    <xdr:col>8</xdr:col>
                    <xdr:colOff>76200</xdr:colOff>
                    <xdr:row>14</xdr:row>
                    <xdr:rowOff>571500</xdr:rowOff>
                  </to>
                </anchor>
              </controlPr>
            </control>
          </mc:Choice>
        </mc:AlternateContent>
        <mc:AlternateContent xmlns:mc="http://schemas.openxmlformats.org/markup-compatibility/2006">
          <mc:Choice Requires="x14">
            <control shapeId="100356" r:id="rId7" name="Check Box 4">
              <controlPr locked="0" defaultSize="0" autoFill="0" autoLine="0" autoPict="0">
                <anchor moveWithCells="1">
                  <from>
                    <xdr:col>12</xdr:col>
                    <xdr:colOff>146050</xdr:colOff>
                    <xdr:row>14</xdr:row>
                    <xdr:rowOff>374650</xdr:rowOff>
                  </from>
                  <to>
                    <xdr:col>13</xdr:col>
                    <xdr:colOff>152400</xdr:colOff>
                    <xdr:row>14</xdr:row>
                    <xdr:rowOff>565150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7</xdr:col>
                    <xdr:colOff>50800</xdr:colOff>
                    <xdr:row>8</xdr:row>
                    <xdr:rowOff>31750</xdr:rowOff>
                  </from>
                  <to>
                    <xdr:col>8</xdr:col>
                    <xdr:colOff>95250</xdr:colOff>
                    <xdr:row>8</xdr:row>
                    <xdr:rowOff>279400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16</xdr:col>
                    <xdr:colOff>57150</xdr:colOff>
                    <xdr:row>8</xdr:row>
                    <xdr:rowOff>50800</xdr:rowOff>
                  </from>
                  <to>
                    <xdr:col>17</xdr:col>
                    <xdr:colOff>146050</xdr:colOff>
                    <xdr:row>8</xdr:row>
                    <xdr:rowOff>266700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7</xdr:col>
                    <xdr:colOff>50800</xdr:colOff>
                    <xdr:row>10</xdr:row>
                    <xdr:rowOff>31750</xdr:rowOff>
                  </from>
                  <to>
                    <xdr:col>8</xdr:col>
                    <xdr:colOff>107950</xdr:colOff>
                    <xdr:row>10</xdr:row>
                    <xdr:rowOff>279400</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16</xdr:col>
                    <xdr:colOff>69850</xdr:colOff>
                    <xdr:row>10</xdr:row>
                    <xdr:rowOff>31750</xdr:rowOff>
                  </from>
                  <to>
                    <xdr:col>17</xdr:col>
                    <xdr:colOff>127000</xdr:colOff>
                    <xdr:row>10</xdr:row>
                    <xdr:rowOff>279400</xdr:rowOff>
                  </to>
                </anchor>
              </controlPr>
            </control>
          </mc:Choice>
        </mc:AlternateContent>
        <mc:AlternateContent xmlns:mc="http://schemas.openxmlformats.org/markup-compatibility/2006">
          <mc:Choice Requires="x14">
            <control shapeId="100361" r:id="rId12" name="Check Box 9">
              <controlPr locked="0" defaultSize="0" autoFill="0" autoLine="0" autoPict="0">
                <anchor moveWithCells="1">
                  <from>
                    <xdr:col>7</xdr:col>
                    <xdr:colOff>133350</xdr:colOff>
                    <xdr:row>16</xdr:row>
                    <xdr:rowOff>50800</xdr:rowOff>
                  </from>
                  <to>
                    <xdr:col>9</xdr:col>
                    <xdr:colOff>19050</xdr:colOff>
                    <xdr:row>16</xdr:row>
                    <xdr:rowOff>285750</xdr:rowOff>
                  </to>
                </anchor>
              </controlPr>
            </control>
          </mc:Choice>
        </mc:AlternateContent>
        <mc:AlternateContent xmlns:mc="http://schemas.openxmlformats.org/markup-compatibility/2006">
          <mc:Choice Requires="x14">
            <control shapeId="100362" r:id="rId13" name="Check Box 10">
              <controlPr locked="0" defaultSize="0" autoFill="0" autoLine="0" autoPict="0">
                <anchor moveWithCells="1">
                  <from>
                    <xdr:col>11</xdr:col>
                    <xdr:colOff>133350</xdr:colOff>
                    <xdr:row>16</xdr:row>
                    <xdr:rowOff>50800</xdr:rowOff>
                  </from>
                  <to>
                    <xdr:col>12</xdr:col>
                    <xdr:colOff>171450</xdr:colOff>
                    <xdr:row>16</xdr:row>
                    <xdr:rowOff>285750</xdr:rowOff>
                  </to>
                </anchor>
              </controlPr>
            </control>
          </mc:Choice>
        </mc:AlternateContent>
        <mc:AlternateContent xmlns:mc="http://schemas.openxmlformats.org/markup-compatibility/2006">
          <mc:Choice Requires="x14">
            <control shapeId="100363" r:id="rId14" name="Check Box 11">
              <controlPr locked="0" defaultSize="0" autoFill="0" autoLine="0" autoPict="0">
                <anchor moveWithCells="1">
                  <from>
                    <xdr:col>7</xdr:col>
                    <xdr:colOff>133350</xdr:colOff>
                    <xdr:row>17</xdr:row>
                    <xdr:rowOff>76200</xdr:rowOff>
                  </from>
                  <to>
                    <xdr:col>9</xdr:col>
                    <xdr:colOff>19050</xdr:colOff>
                    <xdr:row>17</xdr:row>
                    <xdr:rowOff>241300</xdr:rowOff>
                  </to>
                </anchor>
              </controlPr>
            </control>
          </mc:Choice>
        </mc:AlternateContent>
        <mc:AlternateContent xmlns:mc="http://schemas.openxmlformats.org/markup-compatibility/2006">
          <mc:Choice Requires="x14">
            <control shapeId="100364" r:id="rId15" name="Check Box 12">
              <controlPr locked="0" defaultSize="0" autoFill="0" autoLine="0" autoPict="0">
                <anchor moveWithCells="1">
                  <from>
                    <xdr:col>16</xdr:col>
                    <xdr:colOff>152400</xdr:colOff>
                    <xdr:row>16</xdr:row>
                    <xdr:rowOff>50800</xdr:rowOff>
                  </from>
                  <to>
                    <xdr:col>18</xdr:col>
                    <xdr:colOff>31750</xdr:colOff>
                    <xdr:row>16</xdr:row>
                    <xdr:rowOff>285750</xdr:rowOff>
                  </to>
                </anchor>
              </controlPr>
            </control>
          </mc:Choice>
        </mc:AlternateContent>
        <mc:AlternateContent xmlns:mc="http://schemas.openxmlformats.org/markup-compatibility/2006">
          <mc:Choice Requires="x14">
            <control shapeId="100365" r:id="rId16" name="Check Box 13">
              <controlPr locked="0" defaultSize="0" autoFill="0" autoLine="0" autoPict="0">
                <anchor moveWithCells="1">
                  <from>
                    <xdr:col>20</xdr:col>
                    <xdr:colOff>146050</xdr:colOff>
                    <xdr:row>16</xdr:row>
                    <xdr:rowOff>50800</xdr:rowOff>
                  </from>
                  <to>
                    <xdr:col>21</xdr:col>
                    <xdr:colOff>184150</xdr:colOff>
                    <xdr:row>16</xdr:row>
                    <xdr:rowOff>285750</xdr:rowOff>
                  </to>
                </anchor>
              </controlPr>
            </control>
          </mc:Choice>
        </mc:AlternateContent>
        <mc:AlternateContent xmlns:mc="http://schemas.openxmlformats.org/markup-compatibility/2006">
          <mc:Choice Requires="x14">
            <control shapeId="100366" r:id="rId17" name="Check Box 14">
              <controlPr locked="0" defaultSize="0" autoFill="0" autoLine="0" autoPict="0">
                <anchor moveWithCells="1">
                  <from>
                    <xdr:col>16</xdr:col>
                    <xdr:colOff>165100</xdr:colOff>
                    <xdr:row>17</xdr:row>
                    <xdr:rowOff>50800</xdr:rowOff>
                  </from>
                  <to>
                    <xdr:col>18</xdr:col>
                    <xdr:colOff>12700</xdr:colOff>
                    <xdr:row>17</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38DD5"/>
    <pageSetUpPr fitToPage="1"/>
  </sheetPr>
  <dimension ref="A1:BG43"/>
  <sheetViews>
    <sheetView showGridLines="0" showWhiteSpace="0" zoomScaleNormal="100" zoomScaleSheetLayoutView="100" workbookViewId="0">
      <selection activeCell="T4" sqref="T4"/>
    </sheetView>
  </sheetViews>
  <sheetFormatPr defaultColWidth="9" defaultRowHeight="13"/>
  <cols>
    <col min="1" max="1" width="1.36328125" style="650" customWidth="1"/>
    <col min="2" max="2" width="2.6328125" style="650" customWidth="1"/>
    <col min="3" max="3" width="3.6328125" style="88" customWidth="1"/>
    <col min="4" max="4" width="13.90625" style="88" customWidth="1"/>
    <col min="5" max="5" width="3.08984375" style="650" customWidth="1"/>
    <col min="6" max="6" width="4.08984375" style="650" customWidth="1"/>
    <col min="7" max="7" width="4.453125" style="650" customWidth="1"/>
    <col min="8" max="9" width="3.6328125" style="650" customWidth="1"/>
    <col min="10" max="11" width="2.08984375" style="650" customWidth="1"/>
    <col min="12" max="13" width="3.6328125" style="650" customWidth="1"/>
    <col min="14" max="14" width="5.08984375" style="650" customWidth="1"/>
    <col min="15" max="15" width="3.08984375" style="650" customWidth="1"/>
    <col min="16" max="16" width="4.08984375" style="650" customWidth="1"/>
    <col min="17" max="17" width="4.453125" style="650" customWidth="1"/>
    <col min="18" max="19" width="3.6328125" style="650" customWidth="1"/>
    <col min="20" max="21" width="2.08984375" style="650" customWidth="1"/>
    <col min="22" max="23" width="3.6328125" style="650" customWidth="1"/>
    <col min="24" max="24" width="5.08984375" style="650" customWidth="1"/>
    <col min="25" max="25" width="5.6328125" style="650" customWidth="1"/>
    <col min="26" max="28" width="2.6328125" style="650" customWidth="1"/>
    <col min="29" max="32" width="1.6328125" style="650" customWidth="1"/>
    <col min="33" max="33" width="3.08984375" style="650" customWidth="1"/>
    <col min="34" max="34" width="41.08984375" style="228" customWidth="1"/>
    <col min="35" max="35" width="5.6328125" style="19" customWidth="1"/>
    <col min="36" max="40" width="5.90625" style="265" hidden="1" customWidth="1"/>
    <col min="41" max="41" width="5.6328125" style="265" hidden="1" customWidth="1"/>
    <col min="42" max="43" width="5.6328125" style="19" customWidth="1"/>
    <col min="44" max="44" width="9" style="650" customWidth="1"/>
    <col min="45" max="16384" width="9" style="650"/>
  </cols>
  <sheetData>
    <row r="1" spans="2:59" ht="20.25" customHeight="1">
      <c r="O1" s="1084"/>
      <c r="P1" s="1084"/>
      <c r="Q1" s="1084"/>
      <c r="R1" s="1084"/>
      <c r="S1" s="1084"/>
      <c r="T1" s="1084"/>
      <c r="U1" s="1084"/>
      <c r="V1" s="1084"/>
      <c r="W1" s="1084"/>
      <c r="X1" s="658"/>
      <c r="Z1" s="966" t="str">
        <f>申１!Y1</f>
        <v>令和７年度パパ</v>
      </c>
      <c r="AA1" s="966"/>
      <c r="AB1" s="966"/>
      <c r="AC1" s="966"/>
      <c r="AD1" s="966"/>
      <c r="AE1" s="966"/>
      <c r="AF1" s="966"/>
      <c r="AG1" s="966"/>
      <c r="AJ1" s="266"/>
      <c r="AK1" s="266"/>
      <c r="AL1" s="266"/>
      <c r="AM1" s="266"/>
      <c r="AN1" s="266"/>
    </row>
    <row r="2" spans="2:59" ht="14.25" customHeight="1">
      <c r="O2" s="658"/>
      <c r="P2" s="658"/>
      <c r="Q2" s="658"/>
      <c r="R2" s="658"/>
      <c r="S2" s="1085" t="str">
        <f>IF(申１!P11="","",申１!P11)</f>
        <v/>
      </c>
      <c r="T2" s="1085"/>
      <c r="U2" s="1085"/>
      <c r="V2" s="1085"/>
      <c r="W2" s="1085"/>
      <c r="X2" s="1085"/>
      <c r="Y2" s="1085"/>
      <c r="Z2" s="1085"/>
      <c r="AA2" s="1085"/>
      <c r="AB2" s="1085"/>
      <c r="AC2" s="1085"/>
      <c r="AD2" s="1085"/>
      <c r="AE2" s="1085"/>
      <c r="AF2" s="1085"/>
      <c r="AG2" s="1085"/>
      <c r="AJ2" s="266"/>
      <c r="AK2" s="266"/>
      <c r="AL2" s="266"/>
      <c r="AM2" s="266"/>
      <c r="AN2" s="266"/>
    </row>
    <row r="3" spans="2:59" s="646" customFormat="1" ht="16.5" customHeight="1">
      <c r="B3" s="667">
        <v>7</v>
      </c>
      <c r="C3" s="667" t="s">
        <v>375</v>
      </c>
      <c r="D3" s="647"/>
      <c r="E3" s="647"/>
      <c r="F3" s="647"/>
      <c r="G3" s="647"/>
      <c r="H3" s="647"/>
      <c r="I3" s="647"/>
      <c r="J3" s="647"/>
      <c r="K3" s="647"/>
      <c r="L3" s="647"/>
      <c r="M3" s="647"/>
      <c r="N3" s="647"/>
      <c r="O3" s="647"/>
      <c r="P3" s="647"/>
      <c r="Q3" s="668"/>
      <c r="R3" s="668"/>
      <c r="S3" s="668"/>
      <c r="AH3" s="253"/>
      <c r="AI3" s="25"/>
      <c r="AJ3" s="395"/>
      <c r="AK3" s="395"/>
      <c r="AL3" s="395"/>
      <c r="AM3" s="395"/>
      <c r="AN3" s="395"/>
      <c r="AO3" s="669"/>
      <c r="AP3" s="25"/>
      <c r="AQ3" s="25"/>
    </row>
    <row r="4" spans="2:59" ht="21.75" customHeight="1">
      <c r="B4" s="256" t="s">
        <v>409</v>
      </c>
      <c r="C4" s="229"/>
      <c r="O4" s="230"/>
      <c r="P4" s="230"/>
      <c r="Q4" s="230"/>
      <c r="R4" s="230"/>
      <c r="S4" s="230"/>
      <c r="AJ4" s="266"/>
      <c r="AK4" s="266"/>
      <c r="AL4" s="266"/>
      <c r="AM4" s="266"/>
      <c r="AN4" s="266"/>
    </row>
    <row r="5" spans="2:59" ht="45.75" customHeight="1">
      <c r="B5" s="969"/>
      <c r="C5" s="776"/>
      <c r="D5" s="776"/>
      <c r="E5" s="834" t="s">
        <v>559</v>
      </c>
      <c r="F5" s="946"/>
      <c r="G5" s="946"/>
      <c r="H5" s="946"/>
      <c r="I5" s="946"/>
      <c r="J5" s="946"/>
      <c r="K5" s="946"/>
      <c r="L5" s="946"/>
      <c r="M5" s="946"/>
      <c r="N5" s="947"/>
      <c r="O5" s="834" t="s">
        <v>370</v>
      </c>
      <c r="P5" s="946"/>
      <c r="Q5" s="946"/>
      <c r="R5" s="946"/>
      <c r="S5" s="946"/>
      <c r="T5" s="946"/>
      <c r="U5" s="946"/>
      <c r="V5" s="946"/>
      <c r="W5" s="946"/>
      <c r="X5" s="947"/>
      <c r="Y5" s="1073" t="s">
        <v>403</v>
      </c>
      <c r="Z5" s="1073"/>
      <c r="AA5" s="1073"/>
      <c r="AB5" s="1073"/>
      <c r="AC5" s="1073"/>
      <c r="AD5" s="1073"/>
      <c r="AE5" s="1073"/>
      <c r="AF5" s="1073"/>
      <c r="AG5" s="1073"/>
      <c r="AJ5" s="310"/>
      <c r="AK5" s="310"/>
      <c r="AL5" s="310"/>
      <c r="AM5" s="310"/>
      <c r="AN5" s="310"/>
      <c r="AO5" s="311"/>
      <c r="AP5" s="231"/>
    </row>
    <row r="6" spans="2:59" s="652" customFormat="1" ht="39.75" customHeight="1">
      <c r="B6" s="662">
        <v>1</v>
      </c>
      <c r="C6" s="1073" t="s">
        <v>376</v>
      </c>
      <c r="D6" s="1074"/>
      <c r="E6" s="1075"/>
      <c r="F6" s="1076"/>
      <c r="G6" s="1076"/>
      <c r="H6" s="1076"/>
      <c r="I6" s="1076"/>
      <c r="J6" s="1076"/>
      <c r="K6" s="1076"/>
      <c r="L6" s="1076"/>
      <c r="M6" s="1076"/>
      <c r="N6" s="1077"/>
      <c r="O6" s="1075"/>
      <c r="P6" s="1076"/>
      <c r="Q6" s="1076"/>
      <c r="R6" s="1076"/>
      <c r="S6" s="1076"/>
      <c r="T6" s="1076"/>
      <c r="U6" s="1076"/>
      <c r="V6" s="1076"/>
      <c r="W6" s="1076"/>
      <c r="X6" s="1077"/>
      <c r="Y6" s="1078"/>
      <c r="Z6" s="1079"/>
      <c r="AA6" s="1080"/>
      <c r="AB6" s="1079"/>
      <c r="AC6" s="1079"/>
      <c r="AD6" s="1079"/>
      <c r="AE6" s="1079"/>
      <c r="AF6" s="1079"/>
      <c r="AG6" s="1081"/>
      <c r="AH6" s="232"/>
      <c r="AI6" s="20"/>
      <c r="AJ6" s="312"/>
      <c r="AK6" s="312"/>
      <c r="AL6" s="312"/>
      <c r="AM6" s="312"/>
      <c r="AN6" s="312"/>
      <c r="AO6" s="313"/>
      <c r="AP6" s="233"/>
      <c r="AQ6" s="20"/>
    </row>
    <row r="7" spans="2:59" s="652" customFormat="1" ht="21.75" customHeight="1">
      <c r="B7" s="1034">
        <v>2</v>
      </c>
      <c r="C7" s="727" t="s">
        <v>596</v>
      </c>
      <c r="D7" s="991"/>
      <c r="E7" s="415"/>
      <c r="F7" s="416" t="s">
        <v>437</v>
      </c>
      <c r="G7" s="1082"/>
      <c r="H7" s="1083"/>
      <c r="I7" s="1083"/>
      <c r="J7" s="1083"/>
      <c r="K7" s="1083"/>
      <c r="L7" s="1083"/>
      <c r="M7" s="1083"/>
      <c r="N7" s="417" t="s">
        <v>186</v>
      </c>
      <c r="O7" s="415"/>
      <c r="P7" s="416" t="s">
        <v>437</v>
      </c>
      <c r="Q7" s="1082"/>
      <c r="R7" s="1083"/>
      <c r="S7" s="1083"/>
      <c r="T7" s="1083"/>
      <c r="U7" s="1083"/>
      <c r="V7" s="1083"/>
      <c r="W7" s="1083"/>
      <c r="X7" s="417" t="s">
        <v>186</v>
      </c>
      <c r="Y7" s="1037"/>
      <c r="Z7" s="1038"/>
      <c r="AA7" s="1038"/>
      <c r="AB7" s="1038"/>
      <c r="AC7" s="1038"/>
      <c r="AD7" s="1038"/>
      <c r="AE7" s="1038"/>
      <c r="AF7" s="1038"/>
      <c r="AG7" s="1039"/>
      <c r="AH7" s="232"/>
      <c r="AI7" s="20"/>
      <c r="AJ7" s="312" t="b">
        <v>0</v>
      </c>
      <c r="AK7" s="312" t="b">
        <v>0</v>
      </c>
      <c r="AL7" s="312"/>
      <c r="AM7" s="312"/>
      <c r="AN7" s="312"/>
      <c r="AO7" s="313"/>
      <c r="AP7" s="233"/>
      <c r="AQ7" s="20"/>
    </row>
    <row r="8" spans="2:59" s="652" customFormat="1" ht="21" customHeight="1">
      <c r="B8" s="1056"/>
      <c r="C8" s="995"/>
      <c r="D8" s="997"/>
      <c r="E8" s="287"/>
      <c r="F8" s="79" t="s">
        <v>183</v>
      </c>
      <c r="G8" s="661"/>
      <c r="H8" s="661"/>
      <c r="I8" s="661"/>
      <c r="J8" s="661"/>
      <c r="K8" s="661"/>
      <c r="L8" s="661"/>
      <c r="M8" s="661"/>
      <c r="N8" s="288"/>
      <c r="O8" s="287"/>
      <c r="P8" s="79" t="s">
        <v>183</v>
      </c>
      <c r="Q8" s="661"/>
      <c r="R8" s="661"/>
      <c r="S8" s="661"/>
      <c r="T8" s="661"/>
      <c r="U8" s="661"/>
      <c r="V8" s="661"/>
      <c r="W8" s="661"/>
      <c r="X8" s="288"/>
      <c r="Y8" s="1028"/>
      <c r="Z8" s="1029"/>
      <c r="AA8" s="1029"/>
      <c r="AB8" s="1029"/>
      <c r="AC8" s="1029"/>
      <c r="AD8" s="1029"/>
      <c r="AE8" s="1029"/>
      <c r="AF8" s="1029"/>
      <c r="AG8" s="1030"/>
      <c r="AH8" s="234"/>
      <c r="AI8" s="20"/>
      <c r="AJ8" s="312" t="b">
        <v>0</v>
      </c>
      <c r="AK8" s="312" t="b">
        <v>0</v>
      </c>
      <c r="AL8" s="314"/>
      <c r="AM8" s="314"/>
      <c r="AN8" s="314"/>
      <c r="AO8" s="315"/>
      <c r="AP8" s="235"/>
      <c r="AQ8" s="235"/>
    </row>
    <row r="9" spans="2:59" s="652" customFormat="1" ht="26.25" customHeight="1">
      <c r="B9" s="1034">
        <v>3</v>
      </c>
      <c r="C9" s="844" t="s">
        <v>188</v>
      </c>
      <c r="D9" s="978"/>
      <c r="E9" s="236"/>
      <c r="F9" s="325" t="s">
        <v>377</v>
      </c>
      <c r="G9" s="406"/>
      <c r="H9" s="654"/>
      <c r="I9" s="406" t="s">
        <v>187</v>
      </c>
      <c r="J9" s="406"/>
      <c r="K9" s="406"/>
      <c r="L9" s="657"/>
      <c r="M9" s="657"/>
      <c r="N9" s="199"/>
      <c r="O9" s="66"/>
      <c r="P9" s="325" t="s">
        <v>377</v>
      </c>
      <c r="Q9" s="406"/>
      <c r="R9" s="654"/>
      <c r="S9" s="406" t="s">
        <v>187</v>
      </c>
      <c r="T9" s="406"/>
      <c r="U9" s="406"/>
      <c r="V9" s="657"/>
      <c r="W9" s="657"/>
      <c r="X9" s="199"/>
      <c r="Y9" s="1065"/>
      <c r="Z9" s="1065"/>
      <c r="AA9" s="1065"/>
      <c r="AB9" s="1065"/>
      <c r="AC9" s="1065"/>
      <c r="AD9" s="1065"/>
      <c r="AE9" s="1065"/>
      <c r="AF9" s="1065"/>
      <c r="AG9" s="1066"/>
      <c r="AH9" s="1052" t="str">
        <f>IF(OR(AND(AJ9=TRUE,AM9=TRUE),AND(AK9=TRUE,AL10=TRUE),AND(AJ9=TRUE,AL10=TRUE),AND(AJ9=TRUE,AL11=TRUE)),"！！申請不可！！休業前と復帰後の雇用形態が異なる場合は申請不可となります。","")</f>
        <v/>
      </c>
      <c r="AI9" s="20"/>
      <c r="AJ9" s="312" t="b">
        <v>0</v>
      </c>
      <c r="AK9" s="312" t="b">
        <v>0</v>
      </c>
      <c r="AL9" s="312" t="b">
        <v>0</v>
      </c>
      <c r="AM9" s="312" t="b">
        <v>0</v>
      </c>
      <c r="AN9" s="312"/>
      <c r="AO9" s="313"/>
      <c r="AP9" s="235"/>
      <c r="AQ9" s="235"/>
    </row>
    <row r="10" spans="2:59" s="652" customFormat="1" ht="27" customHeight="1">
      <c r="B10" s="1035"/>
      <c r="C10" s="873"/>
      <c r="D10" s="1063"/>
      <c r="E10" s="237"/>
      <c r="F10" s="653" t="s">
        <v>378</v>
      </c>
      <c r="G10" s="649"/>
      <c r="H10" s="649"/>
      <c r="I10" s="649"/>
      <c r="L10" s="643"/>
      <c r="M10" s="643"/>
      <c r="N10" s="644"/>
      <c r="O10" s="651"/>
      <c r="P10" s="653" t="s">
        <v>378</v>
      </c>
      <c r="Q10" s="649"/>
      <c r="R10" s="649"/>
      <c r="S10" s="649"/>
      <c r="V10" s="643"/>
      <c r="W10" s="643"/>
      <c r="X10" s="644"/>
      <c r="Y10" s="1067"/>
      <c r="Z10" s="1067"/>
      <c r="AA10" s="1067"/>
      <c r="AB10" s="1067"/>
      <c r="AC10" s="1067"/>
      <c r="AD10" s="1067"/>
      <c r="AE10" s="1067"/>
      <c r="AF10" s="1067"/>
      <c r="AG10" s="1068"/>
      <c r="AH10" s="1052"/>
      <c r="AI10" s="20"/>
      <c r="AJ10" s="312" t="b">
        <v>0</v>
      </c>
      <c r="AK10" s="312"/>
      <c r="AL10" s="312" t="b">
        <v>0</v>
      </c>
      <c r="AM10" s="312"/>
      <c r="AN10" s="312"/>
      <c r="AO10" s="313"/>
      <c r="AP10" s="235"/>
      <c r="AQ10" s="235"/>
    </row>
    <row r="11" spans="2:59" s="652" customFormat="1" ht="27" customHeight="1">
      <c r="B11" s="1035"/>
      <c r="C11" s="1064"/>
      <c r="D11" s="1063"/>
      <c r="E11" s="237"/>
      <c r="F11" s="792" t="s">
        <v>379</v>
      </c>
      <c r="G11" s="792"/>
      <c r="H11" s="1060"/>
      <c r="I11" s="1060"/>
      <c r="J11" s="1060"/>
      <c r="K11" s="1060"/>
      <c r="L11" s="1060"/>
      <c r="M11" s="1060"/>
      <c r="N11" s="238" t="s">
        <v>186</v>
      </c>
      <c r="O11" s="651"/>
      <c r="P11" s="1071" t="s">
        <v>380</v>
      </c>
      <c r="Q11" s="1071"/>
      <c r="R11" s="827"/>
      <c r="S11" s="827"/>
      <c r="T11" s="827"/>
      <c r="U11" s="827"/>
      <c r="V11" s="827"/>
      <c r="W11" s="827"/>
      <c r="X11" s="238" t="s">
        <v>186</v>
      </c>
      <c r="Y11" s="1067"/>
      <c r="Z11" s="1067"/>
      <c r="AA11" s="1067"/>
      <c r="AB11" s="1067"/>
      <c r="AC11" s="1067"/>
      <c r="AD11" s="1067"/>
      <c r="AE11" s="1067"/>
      <c r="AF11" s="1067"/>
      <c r="AG11" s="1068"/>
      <c r="AH11" s="239"/>
      <c r="AI11" s="20"/>
      <c r="AJ11" s="312" t="b">
        <v>0</v>
      </c>
      <c r="AK11" s="312"/>
      <c r="AL11" s="312" t="b">
        <v>0</v>
      </c>
      <c r="AM11" s="312"/>
      <c r="AN11" s="312"/>
      <c r="AO11" s="313"/>
      <c r="AP11" s="235"/>
      <c r="AQ11" s="235"/>
    </row>
    <row r="12" spans="2:59" s="652" customFormat="1" ht="30.75" customHeight="1">
      <c r="B12" s="1056"/>
      <c r="C12" s="980"/>
      <c r="D12" s="981"/>
      <c r="E12" s="1072" t="s">
        <v>402</v>
      </c>
      <c r="F12" s="1009"/>
      <c r="G12" s="1009"/>
      <c r="H12" s="1009"/>
      <c r="I12" s="1009"/>
      <c r="J12" s="1009"/>
      <c r="K12" s="1009"/>
      <c r="L12" s="1009"/>
      <c r="M12" s="1009"/>
      <c r="N12" s="1009"/>
      <c r="O12" s="1009"/>
      <c r="P12" s="1009"/>
      <c r="Q12" s="1009"/>
      <c r="R12" s="1009"/>
      <c r="S12" s="1009"/>
      <c r="T12" s="1009"/>
      <c r="U12" s="1009"/>
      <c r="V12" s="1009"/>
      <c r="W12" s="1009"/>
      <c r="X12" s="1010"/>
      <c r="Y12" s="1069"/>
      <c r="Z12" s="1069"/>
      <c r="AA12" s="1069"/>
      <c r="AB12" s="1069"/>
      <c r="AC12" s="1069"/>
      <c r="AD12" s="1069"/>
      <c r="AE12" s="1069"/>
      <c r="AF12" s="1069"/>
      <c r="AG12" s="1070"/>
      <c r="AH12" s="240"/>
      <c r="AI12" s="20"/>
      <c r="AJ12" s="312" t="b">
        <v>0</v>
      </c>
      <c r="AK12" s="312"/>
      <c r="AL12" s="312"/>
      <c r="AM12" s="312"/>
      <c r="AN12" s="312"/>
      <c r="AO12" s="313"/>
      <c r="AP12" s="233"/>
      <c r="AQ12" s="20"/>
    </row>
    <row r="13" spans="2:59" s="649" customFormat="1" ht="48.75" customHeight="1">
      <c r="B13" s="659">
        <v>4</v>
      </c>
      <c r="C13" s="844" t="s">
        <v>404</v>
      </c>
      <c r="D13" s="978"/>
      <c r="E13" s="237"/>
      <c r="F13" s="649" t="s">
        <v>381</v>
      </c>
      <c r="G13" s="651"/>
      <c r="H13" s="649" t="s">
        <v>160</v>
      </c>
      <c r="I13" s="651"/>
      <c r="J13" s="20" t="s">
        <v>282</v>
      </c>
      <c r="K13" s="241" t="s">
        <v>382</v>
      </c>
      <c r="L13" s="1060"/>
      <c r="M13" s="1060"/>
      <c r="N13" s="65" t="s">
        <v>383</v>
      </c>
      <c r="O13" s="237"/>
      <c r="P13" s="649" t="s">
        <v>381</v>
      </c>
      <c r="Q13" s="651"/>
      <c r="R13" s="649" t="s">
        <v>160</v>
      </c>
      <c r="S13" s="651"/>
      <c r="T13" s="20" t="s">
        <v>282</v>
      </c>
      <c r="U13" s="241" t="s">
        <v>382</v>
      </c>
      <c r="V13" s="1060"/>
      <c r="W13" s="1060"/>
      <c r="X13" s="65" t="s">
        <v>384</v>
      </c>
      <c r="Y13" s="1037"/>
      <c r="Z13" s="1038"/>
      <c r="AA13" s="1038"/>
      <c r="AB13" s="1038"/>
      <c r="AC13" s="1038"/>
      <c r="AD13" s="1038"/>
      <c r="AE13" s="1038"/>
      <c r="AF13" s="1038"/>
      <c r="AG13" s="1039"/>
      <c r="AH13" s="242"/>
      <c r="AI13" s="21"/>
      <c r="AJ13" s="316" t="b">
        <v>0</v>
      </c>
      <c r="AK13" s="316" t="b">
        <v>0</v>
      </c>
      <c r="AL13" s="316" t="b">
        <v>0</v>
      </c>
      <c r="AM13" s="316" t="b">
        <v>0</v>
      </c>
      <c r="AN13" s="316" t="b">
        <v>0</v>
      </c>
      <c r="AO13" s="317" t="b">
        <v>0</v>
      </c>
      <c r="AP13" s="21"/>
      <c r="AQ13" s="21"/>
    </row>
    <row r="14" spans="2:59" s="652" customFormat="1" ht="33.75" customHeight="1">
      <c r="B14" s="1034">
        <v>5</v>
      </c>
      <c r="C14" s="989" t="s">
        <v>570</v>
      </c>
      <c r="D14" s="990"/>
      <c r="E14" s="236"/>
      <c r="F14" s="66" t="s">
        <v>27</v>
      </c>
      <c r="G14" s="66"/>
      <c r="H14" s="654" t="s">
        <v>185</v>
      </c>
      <c r="I14" s="66"/>
      <c r="J14" s="406" t="s">
        <v>26</v>
      </c>
      <c r="K14" s="406"/>
      <c r="L14" s="654"/>
      <c r="M14" s="406" t="s">
        <v>282</v>
      </c>
      <c r="N14" s="89"/>
      <c r="O14" s="236"/>
      <c r="P14" s="66" t="s">
        <v>27</v>
      </c>
      <c r="Q14" s="66"/>
      <c r="R14" s="654" t="s">
        <v>385</v>
      </c>
      <c r="S14" s="66"/>
      <c r="T14" s="406" t="s">
        <v>26</v>
      </c>
      <c r="U14" s="406"/>
      <c r="V14" s="654"/>
      <c r="W14" s="406" t="s">
        <v>332</v>
      </c>
      <c r="X14" s="89"/>
      <c r="Y14" s="1037"/>
      <c r="Z14" s="1038"/>
      <c r="AA14" s="1038"/>
      <c r="AB14" s="1038"/>
      <c r="AC14" s="1038"/>
      <c r="AD14" s="1038"/>
      <c r="AE14" s="1038"/>
      <c r="AF14" s="1038"/>
      <c r="AG14" s="1039"/>
      <c r="AH14" s="243"/>
      <c r="AI14" s="21"/>
      <c r="AJ14" s="316" t="b">
        <v>0</v>
      </c>
      <c r="AK14" s="316" t="b">
        <v>0</v>
      </c>
      <c r="AL14" s="316" t="b">
        <v>0</v>
      </c>
      <c r="AM14" s="316" t="b">
        <v>0</v>
      </c>
      <c r="AN14" s="316"/>
      <c r="AO14" s="317"/>
      <c r="AP14" s="20"/>
      <c r="AQ14" s="21"/>
      <c r="AR14" s="649"/>
      <c r="AS14" s="649"/>
      <c r="AT14" s="649"/>
      <c r="AU14" s="650"/>
      <c r="AV14" s="649"/>
      <c r="AW14" s="650"/>
      <c r="AX14" s="650"/>
      <c r="AY14" s="649"/>
      <c r="AZ14" s="650"/>
      <c r="BA14" s="650"/>
      <c r="BB14" s="649"/>
      <c r="BC14" s="649"/>
      <c r="BD14" s="649"/>
      <c r="BE14" s="649"/>
      <c r="BF14" s="649"/>
      <c r="BG14" s="649"/>
    </row>
    <row r="15" spans="2:59" s="652" customFormat="1" ht="33" customHeight="1">
      <c r="B15" s="1035"/>
      <c r="C15" s="992"/>
      <c r="D15" s="993"/>
      <c r="E15" s="1061"/>
      <c r="F15" s="1060"/>
      <c r="G15" s="652" t="s">
        <v>386</v>
      </c>
      <c r="H15" s="1062"/>
      <c r="I15" s="1062"/>
      <c r="J15" s="652" t="s">
        <v>387</v>
      </c>
      <c r="L15" s="649"/>
      <c r="M15" s="649"/>
      <c r="N15" s="655"/>
      <c r="O15" s="1061"/>
      <c r="P15" s="1060"/>
      <c r="Q15" s="652" t="s">
        <v>386</v>
      </c>
      <c r="R15" s="1062"/>
      <c r="S15" s="1062"/>
      <c r="T15" s="652" t="s">
        <v>387</v>
      </c>
      <c r="V15" s="649"/>
      <c r="W15" s="649"/>
      <c r="X15" s="655"/>
      <c r="Y15" s="1025"/>
      <c r="Z15" s="1026"/>
      <c r="AA15" s="1026"/>
      <c r="AB15" s="1026"/>
      <c r="AC15" s="1026"/>
      <c r="AD15" s="1026"/>
      <c r="AE15" s="1026"/>
      <c r="AF15" s="1026"/>
      <c r="AG15" s="1027"/>
      <c r="AH15" s="232"/>
      <c r="AI15" s="21"/>
      <c r="AJ15" s="316" t="b">
        <v>0</v>
      </c>
      <c r="AK15" s="316" t="b">
        <v>0</v>
      </c>
      <c r="AL15" s="316" t="b">
        <v>0</v>
      </c>
      <c r="AM15" s="316" t="b">
        <v>0</v>
      </c>
      <c r="AN15" s="316"/>
      <c r="AO15" s="313"/>
      <c r="AP15" s="20"/>
      <c r="AQ15" s="21"/>
      <c r="AR15" s="649"/>
      <c r="AS15" s="649"/>
      <c r="AT15" s="649"/>
      <c r="AU15" s="650"/>
      <c r="AV15" s="649"/>
      <c r="AW15" s="650"/>
      <c r="AX15" s="650"/>
      <c r="AY15" s="649"/>
      <c r="AZ15" s="650"/>
      <c r="BA15" s="650"/>
      <c r="BB15" s="649"/>
      <c r="BC15" s="649"/>
      <c r="BD15" s="649"/>
      <c r="BE15" s="649"/>
      <c r="BF15" s="649"/>
      <c r="BG15" s="649"/>
    </row>
    <row r="16" spans="2:59" s="652" customFormat="1" ht="26.25" customHeight="1">
      <c r="B16" s="1034">
        <v>6</v>
      </c>
      <c r="C16" s="844" t="s">
        <v>184</v>
      </c>
      <c r="D16" s="1057"/>
      <c r="E16" s="244" t="s">
        <v>388</v>
      </c>
      <c r="F16" s="406" t="s">
        <v>389</v>
      </c>
      <c r="G16" s="245"/>
      <c r="H16" s="657"/>
      <c r="I16" s="245"/>
      <c r="J16" s="657" t="s">
        <v>373</v>
      </c>
      <c r="K16" s="657"/>
      <c r="L16" s="245"/>
      <c r="M16" s="245"/>
      <c r="N16" s="246"/>
      <c r="O16" s="656" t="s">
        <v>328</v>
      </c>
      <c r="P16" s="657" t="s">
        <v>389</v>
      </c>
      <c r="Q16" s="657"/>
      <c r="R16" s="657"/>
      <c r="S16" s="657"/>
      <c r="T16" s="657" t="s">
        <v>373</v>
      </c>
      <c r="U16" s="657"/>
      <c r="V16" s="657"/>
      <c r="W16" s="657"/>
      <c r="X16" s="199"/>
      <c r="Y16" s="1037"/>
      <c r="Z16" s="1038"/>
      <c r="AA16" s="1038"/>
      <c r="AB16" s="1038"/>
      <c r="AC16" s="1038"/>
      <c r="AD16" s="1038"/>
      <c r="AE16" s="1038"/>
      <c r="AF16" s="1038"/>
      <c r="AG16" s="1039"/>
      <c r="AH16" s="232"/>
      <c r="AI16" s="21"/>
      <c r="AJ16" s="316" t="b">
        <v>0</v>
      </c>
      <c r="AK16" s="316" t="b">
        <v>0</v>
      </c>
      <c r="AL16" s="316" t="b">
        <v>0</v>
      </c>
      <c r="AM16" s="316" t="b">
        <v>0</v>
      </c>
      <c r="AN16" s="316"/>
      <c r="AO16" s="313"/>
      <c r="AP16" s="20"/>
      <c r="AQ16" s="20"/>
    </row>
    <row r="17" spans="1:59" s="652" customFormat="1" ht="26.25" customHeight="1">
      <c r="B17" s="1056"/>
      <c r="C17" s="812"/>
      <c r="D17" s="813"/>
      <c r="E17" s="1058" t="s">
        <v>390</v>
      </c>
      <c r="F17" s="1059"/>
      <c r="G17" s="1059"/>
      <c r="H17" s="660" t="s">
        <v>283</v>
      </c>
      <c r="I17" s="1055"/>
      <c r="J17" s="1055"/>
      <c r="K17" s="1055"/>
      <c r="L17" s="341" t="s">
        <v>391</v>
      </c>
      <c r="M17" s="341"/>
      <c r="N17" s="341"/>
      <c r="O17" s="1058" t="s">
        <v>390</v>
      </c>
      <c r="P17" s="1059"/>
      <c r="Q17" s="1059"/>
      <c r="R17" s="660" t="s">
        <v>283</v>
      </c>
      <c r="S17" s="1055"/>
      <c r="T17" s="1055"/>
      <c r="U17" s="1055"/>
      <c r="V17" s="341" t="s">
        <v>391</v>
      </c>
      <c r="W17" s="341"/>
      <c r="X17" s="341"/>
      <c r="Y17" s="1028"/>
      <c r="Z17" s="1029"/>
      <c r="AA17" s="1029"/>
      <c r="AB17" s="1029"/>
      <c r="AC17" s="1029"/>
      <c r="AD17" s="1029"/>
      <c r="AE17" s="1029"/>
      <c r="AF17" s="1029"/>
      <c r="AG17" s="1030"/>
      <c r="AH17" s="247"/>
      <c r="AI17" s="20"/>
      <c r="AJ17" s="312"/>
      <c r="AK17" s="312"/>
      <c r="AL17" s="312"/>
      <c r="AM17" s="312"/>
      <c r="AN17" s="312"/>
      <c r="AO17" s="313"/>
      <c r="AP17" s="20"/>
      <c r="AQ17" s="20"/>
    </row>
    <row r="18" spans="1:59" s="652" customFormat="1" ht="33" customHeight="1">
      <c r="B18" s="1034">
        <v>7</v>
      </c>
      <c r="C18" s="844" t="s">
        <v>405</v>
      </c>
      <c r="D18" s="809"/>
      <c r="E18" s="248"/>
      <c r="F18" s="731" t="s">
        <v>392</v>
      </c>
      <c r="G18" s="731"/>
      <c r="H18" s="731" t="s">
        <v>393</v>
      </c>
      <c r="I18" s="731"/>
      <c r="J18" s="731" t="s">
        <v>394</v>
      </c>
      <c r="K18" s="731"/>
      <c r="L18" s="731"/>
      <c r="M18" s="731" t="s">
        <v>395</v>
      </c>
      <c r="N18" s="732"/>
      <c r="O18" s="248"/>
      <c r="P18" s="731" t="s">
        <v>392</v>
      </c>
      <c r="Q18" s="731"/>
      <c r="R18" s="731" t="s">
        <v>393</v>
      </c>
      <c r="S18" s="731"/>
      <c r="T18" s="731" t="s">
        <v>394</v>
      </c>
      <c r="U18" s="731"/>
      <c r="V18" s="731"/>
      <c r="W18" s="731" t="s">
        <v>395</v>
      </c>
      <c r="X18" s="732"/>
      <c r="Y18" s="1037"/>
      <c r="Z18" s="1038"/>
      <c r="AA18" s="1038"/>
      <c r="AB18" s="1038"/>
      <c r="AC18" s="1038"/>
      <c r="AD18" s="1038"/>
      <c r="AE18" s="1038"/>
      <c r="AF18" s="1038"/>
      <c r="AG18" s="1039"/>
      <c r="AH18" s="1054"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20"/>
      <c r="AJ18" s="316" t="b">
        <v>0</v>
      </c>
      <c r="AK18" s="316" t="b">
        <v>0</v>
      </c>
      <c r="AL18" s="316" t="b">
        <v>0</v>
      </c>
      <c r="AM18" s="316" t="b">
        <v>0</v>
      </c>
      <c r="AN18" s="316" t="b">
        <v>0</v>
      </c>
      <c r="AO18" s="313"/>
      <c r="AP18" s="20"/>
      <c r="AQ18" s="20"/>
    </row>
    <row r="19" spans="1:59" s="652" customFormat="1" ht="33" customHeight="1">
      <c r="B19" s="1056"/>
      <c r="C19" s="812"/>
      <c r="D19" s="811"/>
      <c r="E19" s="743" t="s">
        <v>396</v>
      </c>
      <c r="F19" s="829"/>
      <c r="G19" s="829"/>
      <c r="H19" s="1055"/>
      <c r="I19" s="1055"/>
      <c r="J19" s="1055"/>
      <c r="K19" s="1055"/>
      <c r="L19" s="1055"/>
      <c r="M19" s="1055"/>
      <c r="N19" s="645" t="s">
        <v>303</v>
      </c>
      <c r="O19" s="743" t="s">
        <v>396</v>
      </c>
      <c r="P19" s="829"/>
      <c r="Q19" s="829"/>
      <c r="R19" s="1055"/>
      <c r="S19" s="1055"/>
      <c r="T19" s="1055"/>
      <c r="U19" s="1055"/>
      <c r="V19" s="1055"/>
      <c r="W19" s="1055"/>
      <c r="X19" s="645" t="s">
        <v>303</v>
      </c>
      <c r="Y19" s="1025"/>
      <c r="Z19" s="1026"/>
      <c r="AA19" s="1026"/>
      <c r="AB19" s="1026"/>
      <c r="AC19" s="1026"/>
      <c r="AD19" s="1026"/>
      <c r="AE19" s="1026"/>
      <c r="AF19" s="1026"/>
      <c r="AG19" s="1027"/>
      <c r="AH19" s="1054"/>
      <c r="AI19" s="20"/>
      <c r="AJ19" s="316" t="b">
        <v>0</v>
      </c>
      <c r="AK19" s="316" t="b">
        <v>0</v>
      </c>
      <c r="AL19" s="316" t="b">
        <v>0</v>
      </c>
      <c r="AM19" s="316" t="b">
        <v>0</v>
      </c>
      <c r="AN19" s="316" t="b">
        <v>0</v>
      </c>
      <c r="AO19" s="313"/>
      <c r="AP19" s="20"/>
      <c r="AQ19" s="20"/>
    </row>
    <row r="20" spans="1:59" s="649" customFormat="1" ht="24.75" customHeight="1">
      <c r="B20" s="1034">
        <v>8</v>
      </c>
      <c r="C20" s="989" t="s">
        <v>453</v>
      </c>
      <c r="D20" s="991"/>
      <c r="E20" s="989" t="s">
        <v>438</v>
      </c>
      <c r="F20" s="990"/>
      <c r="G20" s="990"/>
      <c r="H20" s="990"/>
      <c r="I20" s="990"/>
      <c r="J20" s="990"/>
      <c r="K20" s="990"/>
      <c r="L20" s="990"/>
      <c r="M20" s="990"/>
      <c r="N20" s="991"/>
      <c r="O20" s="989" t="s">
        <v>439</v>
      </c>
      <c r="P20" s="990"/>
      <c r="Q20" s="990"/>
      <c r="R20" s="990"/>
      <c r="S20" s="990"/>
      <c r="T20" s="990"/>
      <c r="U20" s="990"/>
      <c r="V20" s="990"/>
      <c r="W20" s="990"/>
      <c r="X20" s="991"/>
      <c r="Y20" s="1037"/>
      <c r="Z20" s="1038"/>
      <c r="AA20" s="1038"/>
      <c r="AB20" s="1038"/>
      <c r="AC20" s="1038"/>
      <c r="AD20" s="1038"/>
      <c r="AE20" s="1038"/>
      <c r="AF20" s="1038"/>
      <c r="AG20" s="1039"/>
      <c r="AH20" s="1052"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21"/>
      <c r="AJ20" s="316"/>
      <c r="AK20" s="316"/>
      <c r="AL20" s="316"/>
      <c r="AM20" s="316"/>
      <c r="AN20" s="316"/>
      <c r="AO20" s="317"/>
      <c r="AP20" s="21"/>
      <c r="AQ20" s="21"/>
    </row>
    <row r="21" spans="1:59" s="649" customFormat="1" ht="30" customHeight="1">
      <c r="B21" s="1035"/>
      <c r="C21" s="992"/>
      <c r="D21" s="994"/>
      <c r="E21" s="249"/>
      <c r="F21" s="1053"/>
      <c r="G21" s="1053"/>
      <c r="H21" s="1053"/>
      <c r="I21" s="1053"/>
      <c r="J21" s="1053"/>
      <c r="K21" s="1053"/>
      <c r="L21" s="1053"/>
      <c r="M21" s="250" t="s">
        <v>397</v>
      </c>
      <c r="N21" s="251"/>
      <c r="O21" s="249"/>
      <c r="P21" s="1053"/>
      <c r="Q21" s="1053"/>
      <c r="R21" s="1053"/>
      <c r="S21" s="1053"/>
      <c r="T21" s="1053"/>
      <c r="U21" s="1053"/>
      <c r="V21" s="1053"/>
      <c r="W21" s="250" t="s">
        <v>397</v>
      </c>
      <c r="X21" s="252"/>
      <c r="Y21" s="1028"/>
      <c r="Z21" s="1029"/>
      <c r="AA21" s="1029"/>
      <c r="AB21" s="1029"/>
      <c r="AC21" s="1029"/>
      <c r="AD21" s="1029"/>
      <c r="AE21" s="1029"/>
      <c r="AF21" s="1029"/>
      <c r="AG21" s="1030"/>
      <c r="AH21" s="1052"/>
      <c r="AI21" s="21"/>
      <c r="AJ21" s="316"/>
      <c r="AK21" s="316"/>
      <c r="AL21" s="316"/>
      <c r="AM21" s="316"/>
      <c r="AN21" s="316"/>
      <c r="AO21" s="317"/>
      <c r="AP21" s="21"/>
      <c r="AQ21" s="21"/>
    </row>
    <row r="22" spans="1:59" s="649" customFormat="1" ht="19.5" customHeight="1">
      <c r="B22" s="1035"/>
      <c r="C22" s="992"/>
      <c r="D22" s="994"/>
      <c r="E22" s="989" t="s">
        <v>441</v>
      </c>
      <c r="F22" s="990"/>
      <c r="G22" s="990"/>
      <c r="H22" s="990"/>
      <c r="I22" s="990"/>
      <c r="J22" s="990"/>
      <c r="K22" s="990"/>
      <c r="L22" s="990"/>
      <c r="M22" s="990"/>
      <c r="N22" s="991"/>
      <c r="O22" s="989" t="s">
        <v>441</v>
      </c>
      <c r="P22" s="990"/>
      <c r="Q22" s="990"/>
      <c r="R22" s="990"/>
      <c r="S22" s="990"/>
      <c r="T22" s="990"/>
      <c r="U22" s="990"/>
      <c r="V22" s="990"/>
      <c r="W22" s="990"/>
      <c r="X22" s="991"/>
      <c r="Y22" s="1040"/>
      <c r="Z22" s="1041"/>
      <c r="AA22" s="1041"/>
      <c r="AB22" s="1041"/>
      <c r="AC22" s="1041"/>
      <c r="AD22" s="1041"/>
      <c r="AE22" s="1041"/>
      <c r="AF22" s="1041"/>
      <c r="AG22" s="1042"/>
      <c r="AH22" s="242"/>
      <c r="AI22" s="21"/>
      <c r="AJ22" s="268"/>
      <c r="AK22" s="268"/>
      <c r="AL22" s="268"/>
      <c r="AM22" s="268"/>
      <c r="AN22" s="268"/>
      <c r="AO22" s="267"/>
      <c r="AP22" s="21"/>
      <c r="AQ22" s="21"/>
    </row>
    <row r="23" spans="1:59" s="649" customFormat="1" ht="30" customHeight="1">
      <c r="B23" s="1035"/>
      <c r="C23" s="992"/>
      <c r="D23" s="994"/>
      <c r="E23" s="287"/>
      <c r="F23" s="1049"/>
      <c r="G23" s="1049"/>
      <c r="H23" s="1049"/>
      <c r="I23" s="1049"/>
      <c r="J23" s="1049"/>
      <c r="K23" s="1049"/>
      <c r="L23" s="1049"/>
      <c r="M23" s="661" t="s">
        <v>397</v>
      </c>
      <c r="N23" s="288"/>
      <c r="O23" s="287"/>
      <c r="P23" s="1049"/>
      <c r="Q23" s="1049"/>
      <c r="R23" s="1049"/>
      <c r="S23" s="1049"/>
      <c r="T23" s="1049"/>
      <c r="U23" s="1049"/>
      <c r="V23" s="1049"/>
      <c r="W23" s="661" t="s">
        <v>397</v>
      </c>
      <c r="X23" s="288"/>
      <c r="Y23" s="1043"/>
      <c r="Z23" s="1044"/>
      <c r="AA23" s="1044"/>
      <c r="AB23" s="1044"/>
      <c r="AC23" s="1044"/>
      <c r="AD23" s="1044"/>
      <c r="AE23" s="1044"/>
      <c r="AF23" s="1044"/>
      <c r="AG23" s="1045"/>
      <c r="AH23" s="240"/>
      <c r="AI23" s="21"/>
      <c r="AJ23" s="268"/>
      <c r="AK23" s="268"/>
      <c r="AL23" s="268"/>
      <c r="AM23" s="268"/>
      <c r="AN23" s="268"/>
      <c r="AO23" s="267"/>
      <c r="AP23" s="21"/>
      <c r="AQ23" s="21"/>
    </row>
    <row r="24" spans="1:59" s="649" customFormat="1" ht="30" customHeight="1">
      <c r="B24" s="1036"/>
      <c r="C24" s="995"/>
      <c r="D24" s="997"/>
      <c r="E24" s="1031" t="s">
        <v>440</v>
      </c>
      <c r="F24" s="1050"/>
      <c r="G24" s="1050"/>
      <c r="H24" s="1050"/>
      <c r="I24" s="1050"/>
      <c r="J24" s="1050"/>
      <c r="K24" s="1050"/>
      <c r="L24" s="1050"/>
      <c r="M24" s="1050"/>
      <c r="N24" s="1051"/>
      <c r="O24" s="1031" t="s">
        <v>440</v>
      </c>
      <c r="P24" s="1050"/>
      <c r="Q24" s="1050"/>
      <c r="R24" s="1050"/>
      <c r="S24" s="1050"/>
      <c r="T24" s="1050"/>
      <c r="U24" s="1050"/>
      <c r="V24" s="1050"/>
      <c r="W24" s="1050"/>
      <c r="X24" s="1051"/>
      <c r="Y24" s="1046"/>
      <c r="Z24" s="1047"/>
      <c r="AA24" s="1047"/>
      <c r="AB24" s="1047"/>
      <c r="AC24" s="1047"/>
      <c r="AD24" s="1047"/>
      <c r="AE24" s="1047"/>
      <c r="AF24" s="1047"/>
      <c r="AG24" s="1048"/>
      <c r="AH24" s="240"/>
      <c r="AI24" s="21"/>
      <c r="AJ24" s="268"/>
      <c r="AK24" s="268"/>
      <c r="AL24" s="268"/>
      <c r="AM24" s="268"/>
      <c r="AN24" s="268"/>
      <c r="AO24" s="267"/>
      <c r="AP24" s="21"/>
      <c r="AQ24" s="21"/>
    </row>
    <row r="25" spans="1:59" ht="26.25" customHeight="1">
      <c r="B25" s="1020">
        <v>9</v>
      </c>
      <c r="C25" s="1021" t="s">
        <v>398</v>
      </c>
      <c r="D25" s="1022"/>
      <c r="E25" s="237"/>
      <c r="F25" s="652" t="s">
        <v>371</v>
      </c>
      <c r="G25" s="652"/>
      <c r="H25" s="652"/>
      <c r="I25" s="651"/>
      <c r="J25" s="652" t="s">
        <v>373</v>
      </c>
      <c r="K25" s="652"/>
      <c r="L25" s="652"/>
      <c r="M25" s="652"/>
      <c r="N25" s="90"/>
      <c r="O25" s="237"/>
      <c r="P25" s="652" t="s">
        <v>371</v>
      </c>
      <c r="Q25" s="652"/>
      <c r="R25" s="652"/>
      <c r="S25" s="651"/>
      <c r="T25" s="652" t="s">
        <v>373</v>
      </c>
      <c r="U25" s="652"/>
      <c r="V25" s="652"/>
      <c r="W25" s="652"/>
      <c r="X25" s="90"/>
      <c r="Y25" s="1025"/>
      <c r="Z25" s="1026"/>
      <c r="AA25" s="1026"/>
      <c r="AB25" s="1026"/>
      <c r="AC25" s="1026"/>
      <c r="AD25" s="1026"/>
      <c r="AE25" s="1026"/>
      <c r="AF25" s="1026"/>
      <c r="AG25" s="1027"/>
      <c r="AI25" s="231"/>
      <c r="AJ25" s="316" t="b">
        <v>0</v>
      </c>
      <c r="AK25" s="316" t="b">
        <v>0</v>
      </c>
      <c r="AL25" s="316" t="b">
        <v>0</v>
      </c>
      <c r="AM25" s="316" t="b">
        <v>0</v>
      </c>
      <c r="AN25" s="316"/>
    </row>
    <row r="26" spans="1:59" ht="26.25" customHeight="1">
      <c r="B26" s="1020"/>
      <c r="C26" s="1023"/>
      <c r="D26" s="1024"/>
      <c r="E26" s="1031" t="s">
        <v>449</v>
      </c>
      <c r="F26" s="1032"/>
      <c r="G26" s="1032"/>
      <c r="H26" s="1032"/>
      <c r="I26" s="1032"/>
      <c r="J26" s="1032"/>
      <c r="K26" s="1032"/>
      <c r="L26" s="1032"/>
      <c r="M26" s="1032"/>
      <c r="N26" s="1033"/>
      <c r="O26" s="1031" t="s">
        <v>399</v>
      </c>
      <c r="P26" s="1032"/>
      <c r="Q26" s="1032"/>
      <c r="R26" s="1032"/>
      <c r="S26" s="1032"/>
      <c r="T26" s="1032"/>
      <c r="U26" s="1032"/>
      <c r="V26" s="1032"/>
      <c r="W26" s="1032"/>
      <c r="X26" s="1033"/>
      <c r="Y26" s="1028"/>
      <c r="Z26" s="1029"/>
      <c r="AA26" s="1029"/>
      <c r="AB26" s="1029"/>
      <c r="AC26" s="1029"/>
      <c r="AD26" s="1029"/>
      <c r="AE26" s="1029"/>
      <c r="AF26" s="1029"/>
      <c r="AG26" s="1030"/>
      <c r="AH26" s="253"/>
    </row>
    <row r="27" spans="1:59" ht="6" customHeight="1">
      <c r="B27" s="649"/>
      <c r="C27" s="649"/>
      <c r="D27" s="649"/>
      <c r="E27" s="254"/>
      <c r="G27" s="254"/>
      <c r="H27" s="254"/>
      <c r="I27" s="254"/>
      <c r="J27" s="254"/>
      <c r="K27" s="254"/>
      <c r="L27" s="254"/>
      <c r="M27" s="254"/>
      <c r="N27" s="254"/>
      <c r="O27" s="254"/>
      <c r="P27" s="254"/>
      <c r="Q27" s="254"/>
      <c r="R27" s="254"/>
      <c r="S27" s="254"/>
      <c r="T27" s="254"/>
      <c r="U27" s="254"/>
      <c r="V27" s="254"/>
      <c r="W27" s="254"/>
      <c r="X27" s="254"/>
      <c r="Y27" s="255"/>
      <c r="Z27" s="255"/>
      <c r="AA27" s="255"/>
      <c r="AB27" s="255"/>
      <c r="AC27" s="255"/>
      <c r="AD27" s="255"/>
      <c r="AE27" s="255"/>
      <c r="AF27" s="255"/>
      <c r="AG27" s="255"/>
    </row>
    <row r="28" spans="1:59" s="228" customFormat="1" ht="24" customHeight="1">
      <c r="A28" s="650"/>
      <c r="B28" s="650"/>
      <c r="C28" s="88"/>
      <c r="D28" s="88"/>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I28" s="19"/>
      <c r="AJ28" s="265"/>
      <c r="AK28" s="265"/>
      <c r="AL28" s="265"/>
      <c r="AM28" s="265"/>
      <c r="AN28" s="265"/>
      <c r="AO28" s="265"/>
      <c r="AP28" s="19"/>
      <c r="AQ28" s="19"/>
      <c r="AR28" s="650"/>
      <c r="AS28" s="650"/>
      <c r="AT28" s="650"/>
      <c r="AU28" s="650"/>
      <c r="AV28" s="650"/>
      <c r="AW28" s="650"/>
      <c r="AX28" s="650"/>
      <c r="AY28" s="650"/>
      <c r="AZ28" s="650"/>
      <c r="BA28" s="650"/>
      <c r="BB28" s="650"/>
      <c r="BC28" s="650"/>
      <c r="BD28" s="650"/>
      <c r="BE28" s="650"/>
      <c r="BF28" s="650"/>
      <c r="BG28" s="650"/>
    </row>
    <row r="29" spans="1:59" s="647" customFormat="1" ht="15.5">
      <c r="B29" s="670" t="s">
        <v>474</v>
      </c>
      <c r="C29" s="671" t="s">
        <v>194</v>
      </c>
      <c r="D29" s="402"/>
      <c r="E29" s="402"/>
      <c r="F29" s="402"/>
      <c r="G29" s="402"/>
      <c r="H29" s="402"/>
      <c r="I29" s="402"/>
      <c r="J29" s="402"/>
      <c r="K29" s="402"/>
      <c r="L29" s="402"/>
      <c r="M29" s="402"/>
      <c r="N29" s="402"/>
      <c r="O29" s="402"/>
      <c r="P29" s="402"/>
      <c r="Q29" s="402"/>
      <c r="R29" s="402"/>
      <c r="AH29" s="405"/>
      <c r="AI29" s="403"/>
      <c r="AJ29" s="404"/>
      <c r="AK29" s="404"/>
      <c r="AL29" s="404"/>
      <c r="AM29" s="404"/>
      <c r="AN29" s="404"/>
      <c r="AO29" s="404"/>
      <c r="AP29" s="403"/>
      <c r="AQ29" s="403"/>
    </row>
    <row r="30" spans="1:59" ht="6" customHeight="1" thickBot="1">
      <c r="B30" s="289"/>
      <c r="C30" s="290"/>
      <c r="D30" s="195"/>
      <c r="E30" s="195"/>
      <c r="F30" s="195"/>
      <c r="G30" s="195"/>
      <c r="H30" s="195"/>
      <c r="I30" s="195"/>
      <c r="J30" s="195"/>
      <c r="K30" s="195"/>
      <c r="L30" s="663"/>
      <c r="M30" s="663"/>
      <c r="N30" s="663"/>
      <c r="O30" s="663"/>
      <c r="P30" s="663"/>
      <c r="Q30" s="663"/>
      <c r="R30" s="663"/>
    </row>
    <row r="31" spans="1:59" ht="9.75" customHeight="1" thickTop="1">
      <c r="B31" s="420"/>
      <c r="C31" s="421"/>
      <c r="D31" s="422"/>
      <c r="E31" s="422"/>
      <c r="F31" s="422"/>
      <c r="G31" s="422"/>
      <c r="H31" s="422"/>
      <c r="I31" s="422"/>
      <c r="J31" s="422"/>
      <c r="K31" s="422"/>
      <c r="L31" s="423"/>
      <c r="M31" s="423"/>
      <c r="N31" s="423"/>
      <c r="O31" s="423"/>
      <c r="P31" s="423"/>
      <c r="Q31" s="423"/>
      <c r="R31" s="423"/>
      <c r="S31" s="424"/>
      <c r="T31" s="424"/>
      <c r="U31" s="424"/>
      <c r="V31" s="424"/>
      <c r="W31" s="424"/>
      <c r="X31" s="424"/>
      <c r="Y31" s="424"/>
      <c r="Z31" s="424"/>
      <c r="AA31" s="424"/>
      <c r="AB31" s="424"/>
      <c r="AC31" s="424"/>
      <c r="AD31" s="424"/>
      <c r="AE31" s="424"/>
      <c r="AF31" s="424"/>
      <c r="AG31" s="425"/>
    </row>
    <row r="32" spans="1:59" ht="20.25" customHeight="1">
      <c r="B32" s="426"/>
      <c r="C32" s="427" t="s">
        <v>587</v>
      </c>
      <c r="D32" s="428"/>
      <c r="E32" s="428"/>
      <c r="F32" s="428"/>
      <c r="G32" s="428"/>
      <c r="H32" s="428"/>
      <c r="I32" s="428"/>
      <c r="J32" s="428"/>
      <c r="K32" s="428"/>
      <c r="L32" s="428"/>
      <c r="M32" s="428"/>
      <c r="N32" s="428"/>
      <c r="O32" s="428"/>
      <c r="P32" s="428"/>
      <c r="Q32" s="428"/>
      <c r="R32" s="429"/>
      <c r="S32" s="428"/>
      <c r="T32" s="428"/>
      <c r="U32" s="430"/>
      <c r="V32" s="430"/>
      <c r="AG32" s="431"/>
    </row>
    <row r="33" spans="1:59" s="228" customFormat="1" ht="10.5" customHeight="1">
      <c r="A33" s="650"/>
      <c r="B33" s="432"/>
      <c r="C33" s="650"/>
      <c r="D33" s="650"/>
      <c r="E33" s="650"/>
      <c r="F33" s="650"/>
      <c r="G33" s="650"/>
      <c r="H33" s="650"/>
      <c r="I33" s="650"/>
      <c r="J33" s="650"/>
      <c r="K33" s="650"/>
      <c r="L33" s="650"/>
      <c r="M33" s="650"/>
      <c r="N33" s="650"/>
      <c r="O33" s="650"/>
      <c r="P33" s="650"/>
      <c r="Q33" s="650"/>
      <c r="R33" s="663"/>
      <c r="S33" s="650"/>
      <c r="T33" s="650"/>
      <c r="U33" s="650"/>
      <c r="V33" s="650"/>
      <c r="W33" s="650"/>
      <c r="X33" s="650"/>
      <c r="Y33" s="650"/>
      <c r="Z33" s="650"/>
      <c r="AA33" s="650"/>
      <c r="AB33" s="650"/>
      <c r="AC33" s="650"/>
      <c r="AD33" s="650"/>
      <c r="AE33" s="650"/>
      <c r="AF33" s="650"/>
      <c r="AG33" s="431"/>
      <c r="AI33" s="19"/>
      <c r="AJ33" s="265"/>
      <c r="AK33" s="265"/>
      <c r="AL33" s="265"/>
      <c r="AM33" s="265"/>
      <c r="AN33" s="265"/>
      <c r="AO33" s="265"/>
      <c r="AP33" s="19"/>
      <c r="AQ33" s="19"/>
      <c r="AR33" s="650"/>
      <c r="AS33" s="650"/>
      <c r="AT33" s="650"/>
      <c r="AU33" s="650"/>
      <c r="AV33" s="650"/>
      <c r="AW33" s="650"/>
      <c r="AX33" s="650"/>
      <c r="AY33" s="650"/>
      <c r="AZ33" s="650"/>
      <c r="BA33" s="650"/>
      <c r="BB33" s="650"/>
      <c r="BC33" s="650"/>
      <c r="BD33" s="650"/>
      <c r="BE33" s="650"/>
      <c r="BF33" s="650"/>
      <c r="BG33" s="650"/>
    </row>
    <row r="34" spans="1:59" s="228" customFormat="1" ht="16.5">
      <c r="A34" s="650"/>
      <c r="B34" s="432"/>
      <c r="C34" s="318" t="s">
        <v>193</v>
      </c>
      <c r="D34" s="412" t="s">
        <v>407</v>
      </c>
      <c r="E34" s="648"/>
      <c r="F34" s="650"/>
      <c r="G34" s="650"/>
      <c r="H34" s="650"/>
      <c r="I34" s="650"/>
      <c r="J34" s="650"/>
      <c r="K34" s="650"/>
      <c r="L34" s="650"/>
      <c r="M34" s="650"/>
      <c r="N34" s="650"/>
      <c r="O34" s="650"/>
      <c r="P34" s="650"/>
      <c r="Q34" s="652"/>
      <c r="R34" s="195"/>
      <c r="S34" s="650"/>
      <c r="T34" s="650"/>
      <c r="U34" s="650"/>
      <c r="V34" s="650"/>
      <c r="W34" s="650"/>
      <c r="X34" s="650"/>
      <c r="Y34" s="650"/>
      <c r="Z34" s="650"/>
      <c r="AA34" s="650"/>
      <c r="AB34" s="650"/>
      <c r="AC34" s="650"/>
      <c r="AD34" s="650"/>
      <c r="AE34" s="650"/>
      <c r="AF34" s="650"/>
      <c r="AG34" s="431"/>
      <c r="AI34" s="19"/>
      <c r="AJ34" s="265"/>
      <c r="AK34" s="265"/>
      <c r="AL34" s="265"/>
      <c r="AM34" s="265"/>
      <c r="AN34" s="265"/>
      <c r="AO34" s="265"/>
      <c r="AP34" s="19"/>
      <c r="AQ34" s="19"/>
      <c r="AR34" s="650"/>
      <c r="AS34" s="650"/>
      <c r="AT34" s="650"/>
      <c r="AU34" s="650"/>
      <c r="AV34" s="650"/>
      <c r="AW34" s="650"/>
      <c r="AX34" s="650"/>
      <c r="AY34" s="650"/>
      <c r="AZ34" s="650"/>
      <c r="BA34" s="650"/>
      <c r="BB34" s="650"/>
      <c r="BC34" s="650"/>
      <c r="BD34" s="650"/>
      <c r="BE34" s="650"/>
      <c r="BF34" s="650"/>
      <c r="BG34" s="650"/>
    </row>
    <row r="35" spans="1:59" s="228" customFormat="1" ht="21.75" customHeight="1">
      <c r="A35" s="650"/>
      <c r="B35" s="432"/>
      <c r="C35" s="318" t="s">
        <v>193</v>
      </c>
      <c r="D35" s="414" t="s">
        <v>408</v>
      </c>
      <c r="E35" s="652"/>
      <c r="F35" s="652"/>
      <c r="G35" s="652"/>
      <c r="H35" s="652"/>
      <c r="I35" s="652"/>
      <c r="J35" s="652"/>
      <c r="K35" s="652"/>
      <c r="L35" s="652"/>
      <c r="M35" s="652"/>
      <c r="N35" s="652"/>
      <c r="O35" s="652"/>
      <c r="P35" s="650"/>
      <c r="Q35" s="652"/>
      <c r="R35" s="195"/>
      <c r="S35" s="650"/>
      <c r="T35" s="650"/>
      <c r="U35" s="650"/>
      <c r="V35" s="650"/>
      <c r="W35" s="650"/>
      <c r="X35" s="650"/>
      <c r="Y35" s="650"/>
      <c r="Z35" s="650"/>
      <c r="AA35" s="650"/>
      <c r="AB35" s="650"/>
      <c r="AC35" s="650"/>
      <c r="AD35" s="650"/>
      <c r="AE35" s="650"/>
      <c r="AF35" s="650"/>
      <c r="AG35" s="431"/>
      <c r="AI35" s="19"/>
      <c r="AJ35" s="265"/>
      <c r="AK35" s="265"/>
      <c r="AL35" s="265"/>
      <c r="AM35" s="265"/>
      <c r="AN35" s="265"/>
      <c r="AO35" s="265"/>
      <c r="AP35" s="19"/>
      <c r="AQ35" s="19"/>
      <c r="AR35" s="650"/>
      <c r="AS35" s="650"/>
      <c r="AT35" s="650"/>
      <c r="AU35" s="650"/>
      <c r="AV35" s="650"/>
      <c r="AW35" s="650"/>
      <c r="AX35" s="650"/>
      <c r="AY35" s="650"/>
      <c r="AZ35" s="650"/>
      <c r="BA35" s="650"/>
      <c r="BB35" s="650"/>
      <c r="BC35" s="650"/>
      <c r="BD35" s="650"/>
      <c r="BE35" s="650"/>
      <c r="BF35" s="650"/>
      <c r="BG35" s="650"/>
    </row>
    <row r="36" spans="1:59" s="228" customFormat="1">
      <c r="A36" s="650"/>
      <c r="B36" s="432"/>
      <c r="C36" s="653"/>
      <c r="D36" s="649"/>
      <c r="E36" s="649"/>
      <c r="F36" s="649"/>
      <c r="G36" s="651"/>
      <c r="H36" s="651"/>
      <c r="I36" s="652"/>
      <c r="J36" s="652"/>
      <c r="K36" s="649"/>
      <c r="L36" s="649"/>
      <c r="M36" s="649"/>
      <c r="N36" s="649"/>
      <c r="O36" s="649"/>
      <c r="P36" s="649"/>
      <c r="Q36" s="650"/>
      <c r="R36" s="195"/>
      <c r="S36" s="650"/>
      <c r="T36" s="650"/>
      <c r="U36" s="650"/>
      <c r="V36" s="650"/>
      <c r="W36" s="650"/>
      <c r="X36" s="650"/>
      <c r="Y36" s="650"/>
      <c r="Z36" s="650"/>
      <c r="AA36" s="650"/>
      <c r="AB36" s="650"/>
      <c r="AC36" s="650"/>
      <c r="AD36" s="650"/>
      <c r="AE36" s="650"/>
      <c r="AF36" s="650"/>
      <c r="AG36" s="431"/>
      <c r="AI36" s="19"/>
      <c r="AJ36" s="265"/>
      <c r="AK36" s="265"/>
      <c r="AL36" s="265"/>
      <c r="AM36" s="265"/>
      <c r="AN36" s="265"/>
      <c r="AO36" s="265"/>
      <c r="AP36" s="19"/>
      <c r="AQ36" s="19"/>
      <c r="AR36" s="650"/>
      <c r="AS36" s="650"/>
      <c r="AT36" s="650"/>
      <c r="AU36" s="650"/>
      <c r="AV36" s="650"/>
      <c r="AW36" s="650"/>
      <c r="AX36" s="650"/>
      <c r="AY36" s="650"/>
      <c r="AZ36" s="650"/>
      <c r="BA36" s="650"/>
      <c r="BB36" s="650"/>
      <c r="BC36" s="650"/>
      <c r="BD36" s="650"/>
      <c r="BE36" s="650"/>
      <c r="BF36" s="650"/>
      <c r="BG36" s="650"/>
    </row>
    <row r="37" spans="1:59" s="228" customFormat="1">
      <c r="A37" s="650"/>
      <c r="B37" s="432"/>
      <c r="C37" s="653"/>
      <c r="D37" s="649"/>
      <c r="E37" s="649"/>
      <c r="F37" s="649"/>
      <c r="G37" s="651"/>
      <c r="H37" s="651"/>
      <c r="I37" s="652"/>
      <c r="J37" s="652"/>
      <c r="K37" s="649"/>
      <c r="L37" s="649"/>
      <c r="M37" s="649"/>
      <c r="N37" s="649"/>
      <c r="O37" s="649"/>
      <c r="P37" s="649"/>
      <c r="Q37" s="650"/>
      <c r="R37" s="195"/>
      <c r="S37" s="650"/>
      <c r="T37" s="650"/>
      <c r="U37" s="650"/>
      <c r="V37" s="650"/>
      <c r="W37" s="650"/>
      <c r="X37" s="650"/>
      <c r="Y37" s="650"/>
      <c r="Z37" s="650"/>
      <c r="AA37" s="650"/>
      <c r="AB37" s="650"/>
      <c r="AC37" s="650"/>
      <c r="AD37" s="650"/>
      <c r="AE37" s="650"/>
      <c r="AF37" s="650"/>
      <c r="AG37" s="431"/>
      <c r="AI37" s="19"/>
      <c r="AJ37" s="265"/>
      <c r="AK37" s="265"/>
      <c r="AL37" s="265"/>
      <c r="AM37" s="265"/>
      <c r="AN37" s="265"/>
      <c r="AO37" s="265"/>
      <c r="AP37" s="19"/>
      <c r="AQ37" s="19"/>
      <c r="AR37" s="650"/>
      <c r="AS37" s="650"/>
      <c r="AT37" s="650"/>
      <c r="AU37" s="650"/>
      <c r="AV37" s="650"/>
      <c r="AW37" s="650"/>
      <c r="AX37" s="650"/>
      <c r="AY37" s="650"/>
      <c r="AZ37" s="650"/>
      <c r="BA37" s="650"/>
      <c r="BB37" s="650"/>
      <c r="BC37" s="650"/>
      <c r="BD37" s="650"/>
      <c r="BE37" s="650"/>
      <c r="BF37" s="650"/>
      <c r="BG37" s="650"/>
    </row>
    <row r="38" spans="1:59" s="228" customFormat="1" ht="15.75" customHeight="1">
      <c r="A38" s="650"/>
      <c r="B38" s="433"/>
      <c r="C38" s="650"/>
      <c r="D38" s="650"/>
      <c r="E38" s="650"/>
      <c r="F38" s="650"/>
      <c r="G38" s="650"/>
      <c r="H38" s="650"/>
      <c r="I38" s="650"/>
      <c r="J38" s="650"/>
      <c r="K38" s="650"/>
      <c r="L38" s="650"/>
      <c r="M38" s="650"/>
      <c r="N38" s="650"/>
      <c r="O38" s="650"/>
      <c r="P38" s="650"/>
      <c r="Q38" s="650"/>
      <c r="R38" s="663"/>
      <c r="S38" s="650"/>
      <c r="T38" s="650"/>
      <c r="U38" s="650"/>
      <c r="V38" s="650"/>
      <c r="W38" s="650"/>
      <c r="X38" s="650"/>
      <c r="Y38" s="650"/>
      <c r="Z38" s="650"/>
      <c r="AA38" s="650"/>
      <c r="AB38" s="650"/>
      <c r="AC38" s="650"/>
      <c r="AD38" s="650"/>
      <c r="AE38" s="650"/>
      <c r="AF38" s="650"/>
      <c r="AG38" s="431"/>
      <c r="AI38" s="19"/>
      <c r="AJ38" s="265"/>
      <c r="AK38" s="265"/>
      <c r="AL38" s="265"/>
      <c r="AM38" s="265"/>
      <c r="AN38" s="265"/>
      <c r="AO38" s="265"/>
      <c r="AP38" s="19"/>
      <c r="AQ38" s="19"/>
      <c r="AR38" s="650"/>
      <c r="AS38" s="650"/>
      <c r="AT38" s="650"/>
      <c r="AU38" s="650"/>
      <c r="AV38" s="650"/>
      <c r="AW38" s="650"/>
      <c r="AX38" s="650"/>
      <c r="AY38" s="650"/>
      <c r="AZ38" s="650"/>
      <c r="BA38" s="650"/>
      <c r="BB38" s="650"/>
      <c r="BC38" s="650"/>
      <c r="BD38" s="650"/>
      <c r="BE38" s="650"/>
      <c r="BF38" s="650"/>
      <c r="BG38" s="650"/>
    </row>
    <row r="39" spans="1:59" s="228" customFormat="1" ht="14">
      <c r="A39" s="650"/>
      <c r="B39" s="432"/>
      <c r="C39" s="413" t="s">
        <v>17</v>
      </c>
      <c r="D39" s="341"/>
      <c r="E39" s="341"/>
      <c r="F39" s="341"/>
      <c r="G39" s="341"/>
      <c r="H39" s="341"/>
      <c r="I39" s="341"/>
      <c r="J39" s="341"/>
      <c r="K39" s="341"/>
      <c r="L39" s="341"/>
      <c r="M39" s="341"/>
      <c r="N39" s="341"/>
      <c r="O39" s="341"/>
      <c r="P39" s="341"/>
      <c r="Q39" s="341"/>
      <c r="R39" s="195"/>
      <c r="S39" s="650"/>
      <c r="T39" s="650"/>
      <c r="U39" s="650"/>
      <c r="V39" s="650"/>
      <c r="W39" s="650"/>
      <c r="X39" s="650"/>
      <c r="Y39" s="650"/>
      <c r="Z39" s="650"/>
      <c r="AA39" s="650"/>
      <c r="AB39" s="650"/>
      <c r="AC39" s="650"/>
      <c r="AD39" s="650"/>
      <c r="AE39" s="650"/>
      <c r="AF39" s="650"/>
      <c r="AG39" s="431"/>
      <c r="AI39" s="19"/>
      <c r="AJ39" s="265"/>
      <c r="AK39" s="265"/>
      <c r="AL39" s="265"/>
      <c r="AM39" s="265"/>
      <c r="AN39" s="265"/>
      <c r="AO39" s="265"/>
      <c r="AP39" s="19"/>
      <c r="AQ39" s="19"/>
      <c r="AR39" s="650"/>
      <c r="AS39" s="650"/>
      <c r="AT39" s="650"/>
      <c r="AU39" s="650"/>
      <c r="AV39" s="650"/>
      <c r="AW39" s="650"/>
      <c r="AX39" s="650"/>
      <c r="AY39" s="650"/>
      <c r="AZ39" s="650"/>
      <c r="BA39" s="650"/>
      <c r="BB39" s="650"/>
      <c r="BC39" s="650"/>
      <c r="BD39" s="650"/>
      <c r="BE39" s="650"/>
      <c r="BF39" s="650"/>
      <c r="BG39" s="650"/>
    </row>
    <row r="40" spans="1:59" s="228" customFormat="1">
      <c r="A40" s="650"/>
      <c r="B40" s="432"/>
      <c r="C40" s="652"/>
      <c r="D40" s="652"/>
      <c r="E40" s="652"/>
      <c r="F40" s="652"/>
      <c r="G40" s="652"/>
      <c r="H40" s="652"/>
      <c r="I40" s="652"/>
      <c r="J40" s="652"/>
      <c r="K40" s="652"/>
      <c r="L40" s="652"/>
      <c r="M40" s="652"/>
      <c r="N40" s="652"/>
      <c r="O40" s="652"/>
      <c r="P40" s="652"/>
      <c r="Q40" s="652"/>
      <c r="R40" s="195"/>
      <c r="S40" s="650"/>
      <c r="T40" s="650"/>
      <c r="U40" s="650"/>
      <c r="V40" s="650"/>
      <c r="W40" s="650"/>
      <c r="X40" s="650"/>
      <c r="Y40" s="650"/>
      <c r="Z40" s="650"/>
      <c r="AA40" s="650"/>
      <c r="AB40" s="650"/>
      <c r="AC40" s="650"/>
      <c r="AD40" s="650"/>
      <c r="AE40" s="650"/>
      <c r="AF40" s="650"/>
      <c r="AG40" s="431"/>
      <c r="AI40" s="19"/>
      <c r="AJ40" s="265"/>
      <c r="AK40" s="265"/>
      <c r="AL40" s="265"/>
      <c r="AM40" s="265"/>
      <c r="AN40" s="265"/>
      <c r="AO40" s="265"/>
      <c r="AP40" s="19"/>
      <c r="AQ40" s="19"/>
      <c r="AR40" s="650"/>
      <c r="AS40" s="650"/>
      <c r="AT40" s="650"/>
      <c r="AU40" s="650"/>
      <c r="AV40" s="650"/>
      <c r="AW40" s="650"/>
      <c r="AX40" s="650"/>
      <c r="AY40" s="650"/>
      <c r="AZ40" s="650"/>
      <c r="BA40" s="650"/>
      <c r="BB40" s="650"/>
      <c r="BC40" s="650"/>
      <c r="BD40" s="650"/>
      <c r="BE40" s="650"/>
      <c r="BF40" s="650"/>
      <c r="BG40" s="650"/>
    </row>
    <row r="41" spans="1:59" s="228" customFormat="1" ht="14">
      <c r="A41" s="650"/>
      <c r="B41" s="433"/>
      <c r="C41" s="649" t="s">
        <v>192</v>
      </c>
      <c r="D41" s="412" t="s">
        <v>191</v>
      </c>
      <c r="E41" s="652"/>
      <c r="F41" s="652"/>
      <c r="G41" s="652"/>
      <c r="H41" s="652"/>
      <c r="I41" s="652"/>
      <c r="J41" s="652"/>
      <c r="K41" s="652"/>
      <c r="L41" s="652"/>
      <c r="M41" s="652"/>
      <c r="N41" s="652"/>
      <c r="O41" s="652"/>
      <c r="P41" s="652"/>
      <c r="Q41" s="652"/>
      <c r="R41" s="195"/>
      <c r="S41" s="650"/>
      <c r="T41" s="650"/>
      <c r="U41" s="650"/>
      <c r="V41" s="650"/>
      <c r="W41" s="650"/>
      <c r="X41" s="650"/>
      <c r="Y41" s="650"/>
      <c r="Z41" s="650"/>
      <c r="AA41" s="650"/>
      <c r="AB41" s="650"/>
      <c r="AC41" s="650"/>
      <c r="AD41" s="650"/>
      <c r="AE41" s="650"/>
      <c r="AF41" s="650"/>
      <c r="AG41" s="431"/>
      <c r="AI41" s="19"/>
      <c r="AJ41" s="265"/>
      <c r="AK41" s="265"/>
      <c r="AL41" s="265"/>
      <c r="AM41" s="265"/>
      <c r="AN41" s="265"/>
      <c r="AO41" s="265"/>
      <c r="AP41" s="19"/>
      <c r="AQ41" s="19"/>
      <c r="AR41" s="650"/>
      <c r="AS41" s="650"/>
      <c r="AT41" s="650"/>
      <c r="AU41" s="650"/>
      <c r="AV41" s="650"/>
      <c r="AW41" s="650"/>
      <c r="AX41" s="650"/>
      <c r="AY41" s="650"/>
      <c r="AZ41" s="650"/>
      <c r="BA41" s="650"/>
      <c r="BB41" s="650"/>
      <c r="BC41" s="650"/>
      <c r="BD41" s="650"/>
      <c r="BE41" s="650"/>
      <c r="BF41" s="650"/>
      <c r="BG41" s="650"/>
    </row>
    <row r="42" spans="1:59" s="228" customFormat="1" ht="13.5" thickBot="1">
      <c r="A42" s="650"/>
      <c r="B42" s="434"/>
      <c r="C42" s="435"/>
      <c r="D42" s="435"/>
      <c r="E42" s="435"/>
      <c r="F42" s="435"/>
      <c r="G42" s="435"/>
      <c r="H42" s="435"/>
      <c r="I42" s="435"/>
      <c r="J42" s="435"/>
      <c r="K42" s="435"/>
      <c r="L42" s="435"/>
      <c r="M42" s="435"/>
      <c r="N42" s="435"/>
      <c r="O42" s="435"/>
      <c r="P42" s="435"/>
      <c r="Q42" s="435"/>
      <c r="R42" s="435"/>
      <c r="S42" s="122"/>
      <c r="T42" s="122"/>
      <c r="U42" s="122"/>
      <c r="V42" s="122"/>
      <c r="W42" s="122"/>
      <c r="X42" s="122"/>
      <c r="Y42" s="122"/>
      <c r="Z42" s="122"/>
      <c r="AA42" s="122"/>
      <c r="AB42" s="122"/>
      <c r="AC42" s="122"/>
      <c r="AD42" s="122"/>
      <c r="AE42" s="122"/>
      <c r="AF42" s="122"/>
      <c r="AG42" s="436"/>
      <c r="AI42" s="19"/>
      <c r="AJ42" s="265"/>
      <c r="AK42" s="265"/>
      <c r="AL42" s="265"/>
      <c r="AM42" s="265"/>
      <c r="AN42" s="265"/>
      <c r="AO42" s="265"/>
      <c r="AP42" s="19"/>
      <c r="AQ42" s="19"/>
      <c r="AR42" s="650"/>
      <c r="AS42" s="650"/>
      <c r="AT42" s="650"/>
      <c r="AU42" s="650"/>
      <c r="AV42" s="650"/>
      <c r="AW42" s="650"/>
      <c r="AX42" s="650"/>
      <c r="AY42" s="650"/>
      <c r="AZ42" s="650"/>
      <c r="BA42" s="650"/>
      <c r="BB42" s="650"/>
      <c r="BC42" s="650"/>
      <c r="BD42" s="650"/>
      <c r="BE42" s="650"/>
      <c r="BF42" s="650"/>
      <c r="BG42" s="650"/>
    </row>
    <row r="43" spans="1:59" s="228" customFormat="1" ht="13.5" thickTop="1">
      <c r="A43" s="650"/>
      <c r="B43" s="650"/>
      <c r="C43" s="88"/>
      <c r="D43" s="88"/>
      <c r="E43" s="650"/>
      <c r="F43" s="650"/>
      <c r="G43" s="650"/>
      <c r="H43" s="650"/>
      <c r="I43" s="650"/>
      <c r="J43" s="650"/>
      <c r="K43" s="650"/>
      <c r="L43" s="650"/>
      <c r="M43" s="650"/>
      <c r="N43" s="650"/>
      <c r="O43" s="650"/>
      <c r="P43" s="650"/>
      <c r="Q43" s="650"/>
      <c r="R43" s="650"/>
      <c r="S43" s="650"/>
      <c r="T43" s="650"/>
      <c r="U43" s="650"/>
      <c r="V43" s="650"/>
      <c r="W43" s="650"/>
      <c r="X43" s="650"/>
      <c r="Y43" s="650"/>
      <c r="Z43" s="650"/>
      <c r="AA43" s="650"/>
      <c r="AB43" s="650"/>
      <c r="AC43" s="650"/>
      <c r="AD43" s="650"/>
      <c r="AE43" s="650"/>
      <c r="AF43" s="650"/>
      <c r="AG43" s="650"/>
      <c r="AI43" s="19"/>
      <c r="AJ43" s="265"/>
      <c r="AK43" s="265"/>
      <c r="AL43" s="265"/>
      <c r="AM43" s="265"/>
      <c r="AN43" s="265"/>
      <c r="AO43" s="265"/>
      <c r="AP43" s="19"/>
      <c r="AQ43" s="19"/>
      <c r="AR43" s="650"/>
      <c r="AS43" s="650"/>
      <c r="AT43" s="650"/>
      <c r="AU43" s="650"/>
      <c r="AV43" s="650"/>
      <c r="AW43" s="650"/>
      <c r="AX43" s="650"/>
      <c r="AY43" s="650"/>
      <c r="AZ43" s="650"/>
      <c r="BA43" s="650"/>
      <c r="BB43" s="650"/>
      <c r="BC43" s="650"/>
      <c r="BD43" s="650"/>
      <c r="BE43" s="650"/>
      <c r="BF43" s="650"/>
      <c r="BG43" s="650"/>
    </row>
  </sheetData>
  <sheetProtection algorithmName="SHA-512" hashValue="nXTWypKIRYHTn4eI87X5k7PmSemjVBiZ5SM0LvTaLWUaUrLy6kme07J6qgsTaqOXP0WSQG3+5x9QmlmOYIbOhw==" saltValue="dRtzAwXUn47dm+lLQbh7bw==" spinCount="100000" sheet="1" formatCells="0" formatColumns="0" formatRows="0" selectLockedCells="1"/>
  <mergeCells count="79">
    <mergeCell ref="O1:W1"/>
    <mergeCell ref="Z1:AG1"/>
    <mergeCell ref="B5:D5"/>
    <mergeCell ref="E5:N5"/>
    <mergeCell ref="O5:X5"/>
    <mergeCell ref="Y5:AG5"/>
    <mergeCell ref="S2:AG2"/>
    <mergeCell ref="C6:D6"/>
    <mergeCell ref="E6:N6"/>
    <mergeCell ref="O6:X6"/>
    <mergeCell ref="Y6:AG6"/>
    <mergeCell ref="B7:B8"/>
    <mergeCell ref="C7:D8"/>
    <mergeCell ref="G7:M7"/>
    <mergeCell ref="Q7:W7"/>
    <mergeCell ref="Y7:AG8"/>
    <mergeCell ref="B9:B12"/>
    <mergeCell ref="C9:D12"/>
    <mergeCell ref="Y9:AG12"/>
    <mergeCell ref="AH9:AH10"/>
    <mergeCell ref="F11:G11"/>
    <mergeCell ref="H11:M11"/>
    <mergeCell ref="P11:Q11"/>
    <mergeCell ref="R11:W11"/>
    <mergeCell ref="E12:X12"/>
    <mergeCell ref="C13:D13"/>
    <mergeCell ref="L13:M13"/>
    <mergeCell ref="V13:W13"/>
    <mergeCell ref="Y13:AG13"/>
    <mergeCell ref="B14:B15"/>
    <mergeCell ref="C14:D15"/>
    <mergeCell ref="Y14:AG15"/>
    <mergeCell ref="E15:F15"/>
    <mergeCell ref="H15:I15"/>
    <mergeCell ref="O15:P15"/>
    <mergeCell ref="R15:S15"/>
    <mergeCell ref="B16:B17"/>
    <mergeCell ref="C16:D17"/>
    <mergeCell ref="Y16:AG17"/>
    <mergeCell ref="E17:G17"/>
    <mergeCell ref="I17:K17"/>
    <mergeCell ref="O17:Q17"/>
    <mergeCell ref="S17:U17"/>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AH20:AH21"/>
    <mergeCell ref="F21:L21"/>
    <mergeCell ref="P21:V21"/>
    <mergeCell ref="E22:N22"/>
    <mergeCell ref="O22:X22"/>
    <mergeCell ref="B20:B24"/>
    <mergeCell ref="C20:D24"/>
    <mergeCell ref="E20:N20"/>
    <mergeCell ref="O20:X20"/>
    <mergeCell ref="Y20:AG21"/>
    <mergeCell ref="Y22:AG24"/>
    <mergeCell ref="F23:L23"/>
    <mergeCell ref="P23:V23"/>
    <mergeCell ref="E24:N24"/>
    <mergeCell ref="O24:X24"/>
    <mergeCell ref="B25:B26"/>
    <mergeCell ref="C25:D26"/>
    <mergeCell ref="Y25:AG26"/>
    <mergeCell ref="E26:N26"/>
    <mergeCell ref="O26:X26"/>
  </mergeCells>
  <phoneticPr fontId="10"/>
  <conditionalFormatting sqref="E6">
    <cfRule type="expression" dxfId="251" priority="61">
      <formula>$E$6=""</formula>
    </cfRule>
  </conditionalFormatting>
  <conditionalFormatting sqref="E7:E8">
    <cfRule type="expression" dxfId="250" priority="23">
      <formula>COUNTIF($AJ$7:$AJ$8,FALSE)=2</formula>
    </cfRule>
  </conditionalFormatting>
  <conditionalFormatting sqref="E15:F15">
    <cfRule type="expression" dxfId="249" priority="37">
      <formula>$E$15=""</formula>
    </cfRule>
  </conditionalFormatting>
  <conditionalFormatting sqref="E13:J13">
    <cfRule type="expression" dxfId="248" priority="24">
      <formula>COUNTIF($AJ$13:$AL$13,FALSE)=3</formula>
    </cfRule>
  </conditionalFormatting>
  <conditionalFormatting sqref="E9:N11">
    <cfRule type="expression" dxfId="247" priority="40">
      <formula>COUNTIF($AJ$9:$AK$11,FALSE)=4</formula>
    </cfRule>
  </conditionalFormatting>
  <conditionalFormatting sqref="E14:N14">
    <cfRule type="expression" dxfId="246" priority="42">
      <formula>AND($AJ$14=FALSE,$AK$14=FALSE,$AL$14=FALSE,$AM$14=FALSE)</formula>
    </cfRule>
  </conditionalFormatting>
  <conditionalFormatting sqref="E16:N16">
    <cfRule type="expression" dxfId="245" priority="46">
      <formula>AND($AJ$16=FALSE,$AK$16=FALSE)</formula>
    </cfRule>
  </conditionalFormatting>
  <conditionalFormatting sqref="E18:N19">
    <cfRule type="expression" dxfId="244" priority="35">
      <formula>COUNTIF($AJ$18:$AN$18,FALSE)=5</formula>
    </cfRule>
  </conditionalFormatting>
  <conditionalFormatting sqref="E25:N25 E26">
    <cfRule type="expression" dxfId="243" priority="54">
      <formula>AND($AJ$25=FALSE,$AK$25=FALSE)</formula>
    </cfRule>
  </conditionalFormatting>
  <conditionalFormatting sqref="E12:X12">
    <cfRule type="expression" dxfId="242" priority="27">
      <formula>$AJ$12=FALSE</formula>
    </cfRule>
  </conditionalFormatting>
  <conditionalFormatting sqref="E9:AG12">
    <cfRule type="expression" dxfId="241" priority="26">
      <formula>OR(AND($AJ$9=TRUE,$AM$9=TRUE),AND($AJ$9=TRUE,$AL$10=TRUE),AND($AJ$9=TRUE,$AL$11=TRUE),AND($AK$9=TRUE,$AL$10=TRUE),AND($AK$9=TRUE,$AL$11=TRUE))</formula>
    </cfRule>
  </conditionalFormatting>
  <conditionalFormatting sqref="F21:L21">
    <cfRule type="expression" dxfId="240" priority="55">
      <formula>$F$21=""</formula>
    </cfRule>
  </conditionalFormatting>
  <conditionalFormatting sqref="F23:L23">
    <cfRule type="expression" dxfId="239" priority="58">
      <formula>$F$23=""</formula>
    </cfRule>
  </conditionalFormatting>
  <conditionalFormatting sqref="G7:M7">
    <cfRule type="expression" dxfId="238" priority="68">
      <formula>$AJ$8=TRUE</formula>
    </cfRule>
    <cfRule type="containsBlanks" dxfId="237" priority="69">
      <formula>LEN(TRIM(G7))=0</formula>
    </cfRule>
  </conditionalFormatting>
  <conditionalFormatting sqref="H15:I15">
    <cfRule type="expression" dxfId="236" priority="56">
      <formula>$H$15=""</formula>
    </cfRule>
  </conditionalFormatting>
  <conditionalFormatting sqref="H11:M11">
    <cfRule type="expression" dxfId="235" priority="41">
      <formula>AND($AJ$11=TRUE,$H$11="")</formula>
    </cfRule>
  </conditionalFormatting>
  <conditionalFormatting sqref="H19:M19">
    <cfRule type="expression" dxfId="234" priority="50">
      <formula>AND($AN$18=TRUE,$H$19="")</formula>
    </cfRule>
  </conditionalFormatting>
  <conditionalFormatting sqref="I17">
    <cfRule type="expression" dxfId="233" priority="52">
      <formula>$I$17=""</formula>
    </cfRule>
    <cfRule type="expression" dxfId="232" priority="44">
      <formula>$AK$16=TRUE</formula>
    </cfRule>
    <cfRule type="expression" dxfId="231" priority="30">
      <formula>AND($AK$16=TRUE,$AM$16=TRUE)</formula>
    </cfRule>
  </conditionalFormatting>
  <conditionalFormatting sqref="L13:M13">
    <cfRule type="expression" dxfId="230" priority="25">
      <formula>$L$13=""</formula>
    </cfRule>
    <cfRule type="expression" dxfId="229" priority="32">
      <formula>AND(COUNTIF($AJ$13:$AL$13,TRUE)&gt;0,$L$13="")</formula>
    </cfRule>
  </conditionalFormatting>
  <conditionalFormatting sqref="O6">
    <cfRule type="expression" dxfId="228" priority="47">
      <formula>$O$6=""</formula>
    </cfRule>
  </conditionalFormatting>
  <conditionalFormatting sqref="O7:O8">
    <cfRule type="expression" dxfId="227" priority="22">
      <formula>COUNTIF($AK$7:$AK$8,FALSE)=2</formula>
    </cfRule>
  </conditionalFormatting>
  <conditionalFormatting sqref="O15:P15">
    <cfRule type="expression" dxfId="226" priority="36">
      <formula>$O$15=""</formula>
    </cfRule>
  </conditionalFormatting>
  <conditionalFormatting sqref="O13:T13">
    <cfRule type="expression" dxfId="225" priority="63">
      <formula>COUNTIF($AM$13:$AO$13,FALSE)=3</formula>
    </cfRule>
  </conditionalFormatting>
  <conditionalFormatting sqref="O9:X11">
    <cfRule type="expression" dxfId="224" priority="38">
      <formula>COUNTIF($AL$9:$AM$11,FALSE)=4</formula>
    </cfRule>
  </conditionalFormatting>
  <conditionalFormatting sqref="O14:X14">
    <cfRule type="expression" dxfId="223" priority="48">
      <formula>AND($AJ$15=FALSE,$AK$15=FALSE,$AL$15=FALSE,$AM$15=FALSE)</formula>
    </cfRule>
  </conditionalFormatting>
  <conditionalFormatting sqref="O16:X16">
    <cfRule type="expression" dxfId="222" priority="45">
      <formula>AND($AL$16=FALSE,$AM$16=FALSE)</formula>
    </cfRule>
  </conditionalFormatting>
  <conditionalFormatting sqref="O18:X19">
    <cfRule type="expression" dxfId="221" priority="34">
      <formula>COUNTIF($AJ$19:$AN$19,FALSE)=5</formula>
    </cfRule>
  </conditionalFormatting>
  <conditionalFormatting sqref="O25:X25 O26">
    <cfRule type="expression" dxfId="220" priority="53">
      <formula>AND($AL$25=FALSE,$AM$25=FALSE)</formula>
    </cfRule>
  </conditionalFormatting>
  <conditionalFormatting sqref="P21:V21">
    <cfRule type="expression" dxfId="219" priority="59">
      <formula>$P$21=""</formula>
    </cfRule>
  </conditionalFormatting>
  <conditionalFormatting sqref="P23:V23">
    <cfRule type="expression" dxfId="218" priority="57">
      <formula>$P$23=""</formula>
    </cfRule>
  </conditionalFormatting>
  <conditionalFormatting sqref="Q7">
    <cfRule type="containsBlanks" dxfId="217" priority="21">
      <formula>LEN(TRIM(Q7))=0</formula>
    </cfRule>
    <cfRule type="expression" dxfId="216" priority="20">
      <formula>$AK$8=TRUE</formula>
    </cfRule>
  </conditionalFormatting>
  <conditionalFormatting sqref="R15:S15">
    <cfRule type="expression" dxfId="215" priority="49">
      <formula>$R$15=""</formula>
    </cfRule>
  </conditionalFormatting>
  <conditionalFormatting sqref="R11:W11">
    <cfRule type="expression" dxfId="214" priority="39">
      <formula>AND($AL$11=TRUE,$R$11="")</formula>
    </cfRule>
  </conditionalFormatting>
  <conditionalFormatting sqref="R19:W19">
    <cfRule type="expression" dxfId="213" priority="33">
      <formula>AND($AN$19=TRUE,$R$19="")</formula>
    </cfRule>
  </conditionalFormatting>
  <conditionalFormatting sqref="S17">
    <cfRule type="expression" dxfId="212" priority="43">
      <formula>$AM$16=TRUE</formula>
    </cfRule>
    <cfRule type="expression" dxfId="211" priority="51">
      <formula>$S$17=""</formula>
    </cfRule>
  </conditionalFormatting>
  <conditionalFormatting sqref="V13:W13">
    <cfRule type="expression" dxfId="210" priority="15">
      <formula>AND(COUNTIF($AM$13:$AO$13,TRUE)&gt;0,$V$13="")</formula>
    </cfRule>
    <cfRule type="expression" dxfId="209" priority="62">
      <formula>$V$13=""</formula>
    </cfRule>
  </conditionalFormatting>
  <conditionalFormatting sqref="Y22">
    <cfRule type="expression" dxfId="208" priority="2">
      <formula>AND($F$23&lt;&gt;"",$P$23&lt;&gt;"",$F$23=$P$23)</formula>
    </cfRule>
  </conditionalFormatting>
  <conditionalFormatting sqref="Y6:AG6">
    <cfRule type="expression" dxfId="207" priority="8">
      <formula>OR(AND($E$6="",$O$6=""),$E$6&lt;&gt;$O$6)</formula>
    </cfRule>
  </conditionalFormatting>
  <conditionalFormatting sqref="Y6:AG15">
    <cfRule type="notContainsBlanks" dxfId="206" priority="7">
      <formula>LEN(TRIM(Y6))&gt;0</formula>
    </cfRule>
  </conditionalFormatting>
  <conditionalFormatting sqref="Y7:AG8">
    <cfRule type="expression" dxfId="205" priority="66">
      <formula>OR(OR($AJ$7&lt;&gt;$AK$7,$AJ$8&lt;&gt;$AK$8),AND($AJ$7=FALSE,$AK$7=FALSE,$AJ$8=FALSE,$AK$8=FALSE))</formula>
    </cfRule>
    <cfRule type="expression" dxfId="204" priority="67">
      <formula>AND($AJ$7=$AK$7,$AJ$8=$AK$8,$H$7=$R$7)</formula>
    </cfRule>
  </conditionalFormatting>
  <conditionalFormatting sqref="Y9:AG12">
    <cfRule type="expression" dxfId="203" priority="18">
      <formula>AND($AJ$9=$AL$9,$AK$9=$AM$9,$AJ$10=$AL$10,$AJ$11=$AL$11,$H$11=$R$11)</formula>
    </cfRule>
    <cfRule type="expression" dxfId="202" priority="17">
      <formula>OR(OR($AJ$9&lt;&gt;$AL$9,$AK$9&lt;&gt;$AM$9,$AJ$10&lt;&gt;$AL$10,$AJ$11&lt;&gt;$AL$11),COUNTIF($AJ$9:$AM$11,FALSE)=8)</formula>
    </cfRule>
  </conditionalFormatting>
  <conditionalFormatting sqref="Y13:AG13">
    <cfRule type="expression" dxfId="201" priority="13">
      <formula>OR(OR($L$13&lt;&gt;$V$13,$AJ$13&lt;&gt;$AM$13,$AK$13&lt;&gt;$AN$13,$AL$13&lt;&gt;$AO$13),COUNTIF($AJ$13:$AO$13,FALSE)=6)</formula>
    </cfRule>
    <cfRule type="expression" dxfId="200" priority="14">
      <formula>AND($AJ$13=$AM$13,$AK$13=$AN$13,$AL$13=$AO$13,$L$13=$V$13)</formula>
    </cfRule>
  </conditionalFormatting>
  <conditionalFormatting sqref="Y14:AG15">
    <cfRule type="expression" dxfId="199" priority="11">
      <formula>AND($AJ$14=$AJ$15,$AK$14=$AK$15,$AL$14=$AL$15,$AM$14=$AM$15,$E$15&amp;$H$15=$O$15&amp;$R$15)</formula>
    </cfRule>
    <cfRule type="expression" dxfId="198" priority="10">
      <formula>OR(OR(($E$15&amp;$H$15)&lt;&gt;($O$15&amp;$R$15),$AJ$14&lt;&gt;$AJ$15,$AK$14&lt;&gt;$AK$15,$AL$14&lt;&gt;$AL$15,$AM$14&lt;&gt;$AM$15),COUNTIF($AJ$14:$AM$15,FALSE)=8)</formula>
    </cfRule>
  </conditionalFormatting>
  <conditionalFormatting sqref="Y16:AG17">
    <cfRule type="expression" dxfId="197" priority="64">
      <formula>OR(AND($AJ$16=TRUE,$AL$16=TRUE,$I$17&lt;&gt;"",$S$17&lt;&gt;"",$I$17=$S$17),AND($AK$16=TRUE,$AM$16=TRUE))</formula>
    </cfRule>
    <cfRule type="expression" dxfId="196" priority="65">
      <formula>$Y$16=""</formula>
    </cfRule>
  </conditionalFormatting>
  <conditionalFormatting sqref="Y18:AG19">
    <cfRule type="notContainsBlanks" dxfId="195" priority="1">
      <formula>LEN(TRIM(Y18))&gt;0</formula>
    </cfRule>
    <cfRule type="expression" dxfId="194" priority="6">
      <formula>OR(AND($AJ$18=TRUE,$AJ$19=TRUE),AND($AK$18=TRUE,$AK$19=TRUE),AND($AL$18=TRUE,$AL$19=TRUE),AND($AM$18=TRUE,$AM$19=TRUE),AND($AN$18=TRUE,$AN$19=TRUE))</formula>
    </cfRule>
    <cfRule type="expression" dxfId="193" priority="5">
      <formula>COUNTIF($AJ$18:$AN$19,FALSE)=10</formula>
    </cfRule>
    <cfRule type="expression" dxfId="192" priority="4">
      <formula>OR($AJ$18&lt;&gt;$AJ$19,$AK$18&lt;&gt;$AK$19,$AL$18&lt;&gt;$AL$19,$AM$18&lt;&gt;$AM$19,$AN$18&lt;&gt;$AN$19)</formula>
    </cfRule>
  </conditionalFormatting>
  <conditionalFormatting sqref="Y20:AG21">
    <cfRule type="expression" dxfId="191" priority="28">
      <formula>AND($F$21&lt;&gt;"",$P$21&lt;&gt;"",$F$21=$P$21)</formula>
    </cfRule>
    <cfRule type="expression" dxfId="190" priority="29">
      <formula>$Y$20=""</formula>
    </cfRule>
  </conditionalFormatting>
  <conditionalFormatting sqref="Y22:AG24">
    <cfRule type="containsBlanks" dxfId="189" priority="3">
      <formula>LEN(TRIM(Y22))=0</formula>
    </cfRule>
  </conditionalFormatting>
  <conditionalFormatting sqref="Y25:AG26">
    <cfRule type="expression" dxfId="188" priority="31">
      <formula>OR(AND($AJ$25=TRUE,$AL$25=TRUE),AND($AK$25=TRUE,$AM$25=TRUE))</formula>
    </cfRule>
    <cfRule type="expression" dxfId="187" priority="60">
      <formula>$Y$25:$AG$27=""</formula>
    </cfRule>
  </conditionalFormatting>
  <dataValidations count="1">
    <dataValidation imeMode="off" allowBlank="1" showInputMessage="1" showErrorMessage="1" sqref="E15 O15" xr:uid="{00000000-0002-0000-0400-000000000000}"/>
  </dataValidations>
  <pageMargins left="0.70866141732283472" right="0.70866141732283472" top="0.43307086614173229" bottom="0.74803149606299213" header="0.31496062992125984" footer="0.31496062992125984"/>
  <pageSetup paperSize="9" scale="76"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Group Box 1">
              <controlPr defaultSize="0" autoFill="0" autoPict="0">
                <anchor moveWithCells="1">
                  <from>
                    <xdr:col>14</xdr:col>
                    <xdr:colOff>0</xdr:colOff>
                    <xdr:row>8</xdr:row>
                    <xdr:rowOff>19050</xdr:rowOff>
                  </from>
                  <to>
                    <xdr:col>23</xdr:col>
                    <xdr:colOff>69850</xdr:colOff>
                    <xdr:row>9</xdr:row>
                    <xdr:rowOff>241300</xdr:rowOff>
                  </to>
                </anchor>
              </controlPr>
            </control>
          </mc:Choice>
        </mc:AlternateContent>
        <mc:AlternateContent xmlns:mc="http://schemas.openxmlformats.org/markup-compatibility/2006">
          <mc:Choice Requires="x14">
            <control shapeId="115714" r:id="rId5" name="Group Box 2">
              <controlPr defaultSize="0" autoFill="0" autoPict="0">
                <anchor moveWithCells="1">
                  <from>
                    <xdr:col>4</xdr:col>
                    <xdr:colOff>0</xdr:colOff>
                    <xdr:row>7</xdr:row>
                    <xdr:rowOff>247650</xdr:rowOff>
                  </from>
                  <to>
                    <xdr:col>13</xdr:col>
                    <xdr:colOff>304800</xdr:colOff>
                    <xdr:row>9</xdr:row>
                    <xdr:rowOff>323850</xdr:rowOff>
                  </to>
                </anchor>
              </controlPr>
            </control>
          </mc:Choice>
        </mc:AlternateContent>
        <mc:AlternateContent xmlns:mc="http://schemas.openxmlformats.org/markup-compatibility/2006">
          <mc:Choice Requires="x14">
            <control shapeId="115715" r:id="rId6" name="Group Box 3">
              <controlPr defaultSize="0" autoFill="0" autoPict="0">
                <anchor moveWithCells="1">
                  <from>
                    <xdr:col>4</xdr:col>
                    <xdr:colOff>0</xdr:colOff>
                    <xdr:row>15</xdr:row>
                    <xdr:rowOff>0</xdr:rowOff>
                  </from>
                  <to>
                    <xdr:col>13</xdr:col>
                    <xdr:colOff>0</xdr:colOff>
                    <xdr:row>16</xdr:row>
                    <xdr:rowOff>50800</xdr:rowOff>
                  </to>
                </anchor>
              </controlPr>
            </control>
          </mc:Choice>
        </mc:AlternateContent>
        <mc:AlternateContent xmlns:mc="http://schemas.openxmlformats.org/markup-compatibility/2006">
          <mc:Choice Requires="x14">
            <control shapeId="115716" r:id="rId7" name="Group Box 4">
              <controlPr defaultSize="0" autoFill="0" autoPict="0">
                <anchor moveWithCells="1">
                  <from>
                    <xdr:col>14</xdr:col>
                    <xdr:colOff>0</xdr:colOff>
                    <xdr:row>15</xdr:row>
                    <xdr:rowOff>0</xdr:rowOff>
                  </from>
                  <to>
                    <xdr:col>23</xdr:col>
                    <xdr:colOff>279400</xdr:colOff>
                    <xdr:row>16</xdr:row>
                    <xdr:rowOff>107950</xdr:rowOff>
                  </to>
                </anchor>
              </controlPr>
            </control>
          </mc:Choice>
        </mc:AlternateContent>
        <mc:AlternateContent xmlns:mc="http://schemas.openxmlformats.org/markup-compatibility/2006">
          <mc:Choice Requires="x14">
            <control shapeId="115717" r:id="rId8" name="Group Box 5">
              <controlPr defaultSize="0" autoFill="0" autoPict="0">
                <anchor moveWithCells="1">
                  <from>
                    <xdr:col>4</xdr:col>
                    <xdr:colOff>0</xdr:colOff>
                    <xdr:row>19</xdr:row>
                    <xdr:rowOff>0</xdr:rowOff>
                  </from>
                  <to>
                    <xdr:col>14</xdr:col>
                    <xdr:colOff>12700</xdr:colOff>
                    <xdr:row>20</xdr:row>
                    <xdr:rowOff>323850</xdr:rowOff>
                  </to>
                </anchor>
              </controlPr>
            </control>
          </mc:Choice>
        </mc:AlternateContent>
        <mc:AlternateContent xmlns:mc="http://schemas.openxmlformats.org/markup-compatibility/2006">
          <mc:Choice Requires="x14">
            <control shapeId="115719" r:id="rId9" name="Group Box 7">
              <controlPr defaultSize="0" autoFill="0" autoPict="0">
                <anchor moveWithCells="1">
                  <from>
                    <xdr:col>14</xdr:col>
                    <xdr:colOff>0</xdr:colOff>
                    <xdr:row>7</xdr:row>
                    <xdr:rowOff>247650</xdr:rowOff>
                  </from>
                  <to>
                    <xdr:col>23</xdr:col>
                    <xdr:colOff>260350</xdr:colOff>
                    <xdr:row>9</xdr:row>
                    <xdr:rowOff>323850</xdr:rowOff>
                  </to>
                </anchor>
              </controlPr>
            </control>
          </mc:Choice>
        </mc:AlternateContent>
        <mc:AlternateContent xmlns:mc="http://schemas.openxmlformats.org/markup-compatibility/2006">
          <mc:Choice Requires="x14">
            <control shapeId="115720" r:id="rId10" name="Group Box 8">
              <controlPr defaultSize="0" autoFill="0" autoPict="0">
                <anchor moveWithCells="1">
                  <from>
                    <xdr:col>14</xdr:col>
                    <xdr:colOff>0</xdr:colOff>
                    <xdr:row>7</xdr:row>
                    <xdr:rowOff>247650</xdr:rowOff>
                  </from>
                  <to>
                    <xdr:col>23</xdr:col>
                    <xdr:colOff>260350</xdr:colOff>
                    <xdr:row>9</xdr:row>
                    <xdr:rowOff>323850</xdr:rowOff>
                  </to>
                </anchor>
              </controlPr>
            </control>
          </mc:Choice>
        </mc:AlternateContent>
        <mc:AlternateContent xmlns:mc="http://schemas.openxmlformats.org/markup-compatibility/2006">
          <mc:Choice Requires="x14">
            <control shapeId="115721" r:id="rId11" name="Group Box 9">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15724" r:id="rId12" name="Group Box 12">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15727" r:id="rId13" name="Group Box 15">
              <controlPr defaultSize="0" autoFill="0" autoPict="0">
                <anchor moveWithCells="1">
                  <from>
                    <xdr:col>4</xdr:col>
                    <xdr:colOff>0</xdr:colOff>
                    <xdr:row>21</xdr:row>
                    <xdr:rowOff>0</xdr:rowOff>
                  </from>
                  <to>
                    <xdr:col>14</xdr:col>
                    <xdr:colOff>12700</xdr:colOff>
                    <xdr:row>23</xdr:row>
                    <xdr:rowOff>12700</xdr:rowOff>
                  </to>
                </anchor>
              </controlPr>
            </control>
          </mc:Choice>
        </mc:AlternateContent>
        <mc:AlternateContent xmlns:mc="http://schemas.openxmlformats.org/markup-compatibility/2006">
          <mc:Choice Requires="x14">
            <control shapeId="115728" r:id="rId14" name="Check Box 16">
              <controlPr locked="0" defaultSize="0" autoFill="0" autoLine="0" autoPict="0">
                <anchor moveWithCells="1">
                  <from>
                    <xdr:col>4</xdr:col>
                    <xdr:colOff>31750</xdr:colOff>
                    <xdr:row>8</xdr:row>
                    <xdr:rowOff>0</xdr:rowOff>
                  </from>
                  <to>
                    <xdr:col>5</xdr:col>
                    <xdr:colOff>69850</xdr:colOff>
                    <xdr:row>8</xdr:row>
                    <xdr:rowOff>304800</xdr:rowOff>
                  </to>
                </anchor>
              </controlPr>
            </control>
          </mc:Choice>
        </mc:AlternateContent>
        <mc:AlternateContent xmlns:mc="http://schemas.openxmlformats.org/markup-compatibility/2006">
          <mc:Choice Requires="x14">
            <control shapeId="115729" r:id="rId15" name="Check Box 17">
              <controlPr locked="0" defaultSize="0" autoFill="0" autoLine="0" autoPict="0">
                <anchor moveWithCells="1">
                  <from>
                    <xdr:col>7</xdr:col>
                    <xdr:colOff>50800</xdr:colOff>
                    <xdr:row>8</xdr:row>
                    <xdr:rowOff>76200</xdr:rowOff>
                  </from>
                  <to>
                    <xdr:col>8</xdr:col>
                    <xdr:colOff>19050</xdr:colOff>
                    <xdr:row>8</xdr:row>
                    <xdr:rowOff>222250</xdr:rowOff>
                  </to>
                </anchor>
              </controlPr>
            </control>
          </mc:Choice>
        </mc:AlternateContent>
        <mc:AlternateContent xmlns:mc="http://schemas.openxmlformats.org/markup-compatibility/2006">
          <mc:Choice Requires="x14">
            <control shapeId="115730" r:id="rId16" name="Check Box 18">
              <controlPr locked="0" defaultSize="0" autoFill="0" autoLine="0" autoPict="0">
                <anchor moveWithCells="1">
                  <from>
                    <xdr:col>14</xdr:col>
                    <xdr:colOff>38100</xdr:colOff>
                    <xdr:row>8</xdr:row>
                    <xdr:rowOff>50800</xdr:rowOff>
                  </from>
                  <to>
                    <xdr:col>15</xdr:col>
                    <xdr:colOff>107950</xdr:colOff>
                    <xdr:row>8</xdr:row>
                    <xdr:rowOff>279400</xdr:rowOff>
                  </to>
                </anchor>
              </controlPr>
            </control>
          </mc:Choice>
        </mc:AlternateContent>
        <mc:AlternateContent xmlns:mc="http://schemas.openxmlformats.org/markup-compatibility/2006">
          <mc:Choice Requires="x14">
            <control shapeId="115731" r:id="rId17" name="Check Box 19">
              <controlPr locked="0" defaultSize="0" autoFill="0" autoLine="0" autoPict="0">
                <anchor moveWithCells="1">
                  <from>
                    <xdr:col>17</xdr:col>
                    <xdr:colOff>57150</xdr:colOff>
                    <xdr:row>8</xdr:row>
                    <xdr:rowOff>38100</xdr:rowOff>
                  </from>
                  <to>
                    <xdr:col>18</xdr:col>
                    <xdr:colOff>88900</xdr:colOff>
                    <xdr:row>8</xdr:row>
                    <xdr:rowOff>285750</xdr:rowOff>
                  </to>
                </anchor>
              </controlPr>
            </control>
          </mc:Choice>
        </mc:AlternateContent>
        <mc:AlternateContent xmlns:mc="http://schemas.openxmlformats.org/markup-compatibility/2006">
          <mc:Choice Requires="x14">
            <control shapeId="115732" r:id="rId18" name="Check Box 20">
              <controlPr locked="0" defaultSize="0" autoFill="0" autoLine="0" autoPict="0">
                <anchor moveWithCells="1">
                  <from>
                    <xdr:col>4</xdr:col>
                    <xdr:colOff>19050</xdr:colOff>
                    <xdr:row>9</xdr:row>
                    <xdr:rowOff>76200</xdr:rowOff>
                  </from>
                  <to>
                    <xdr:col>5</xdr:col>
                    <xdr:colOff>114300</xdr:colOff>
                    <xdr:row>9</xdr:row>
                    <xdr:rowOff>323850</xdr:rowOff>
                  </to>
                </anchor>
              </controlPr>
            </control>
          </mc:Choice>
        </mc:AlternateContent>
        <mc:AlternateContent xmlns:mc="http://schemas.openxmlformats.org/markup-compatibility/2006">
          <mc:Choice Requires="x14">
            <control shapeId="115733" r:id="rId19" name="Check Box 21">
              <controlPr locked="0" defaultSize="0" autoFill="0" autoLine="0" autoPict="0">
                <anchor moveWithCells="1">
                  <from>
                    <xdr:col>14</xdr:col>
                    <xdr:colOff>38100</xdr:colOff>
                    <xdr:row>9</xdr:row>
                    <xdr:rowOff>69850</xdr:rowOff>
                  </from>
                  <to>
                    <xdr:col>15</xdr:col>
                    <xdr:colOff>88900</xdr:colOff>
                    <xdr:row>9</xdr:row>
                    <xdr:rowOff>317500</xdr:rowOff>
                  </to>
                </anchor>
              </controlPr>
            </control>
          </mc:Choice>
        </mc:AlternateContent>
        <mc:AlternateContent xmlns:mc="http://schemas.openxmlformats.org/markup-compatibility/2006">
          <mc:Choice Requires="x14">
            <control shapeId="115734" r:id="rId20" name="Check Box 22">
              <controlPr locked="0" defaultSize="0" autoFill="0" autoLine="0" autoPict="0">
                <anchor moveWithCells="1">
                  <from>
                    <xdr:col>4</xdr:col>
                    <xdr:colOff>19050</xdr:colOff>
                    <xdr:row>10</xdr:row>
                    <xdr:rowOff>57150</xdr:rowOff>
                  </from>
                  <to>
                    <xdr:col>5</xdr:col>
                    <xdr:colOff>50800</xdr:colOff>
                    <xdr:row>10</xdr:row>
                    <xdr:rowOff>304800</xdr:rowOff>
                  </to>
                </anchor>
              </controlPr>
            </control>
          </mc:Choice>
        </mc:AlternateContent>
        <mc:AlternateContent xmlns:mc="http://schemas.openxmlformats.org/markup-compatibility/2006">
          <mc:Choice Requires="x14">
            <control shapeId="115735" r:id="rId21" name="Check Box 23">
              <controlPr locked="0" defaultSize="0" autoFill="0" autoLine="0" autoPict="0">
                <anchor moveWithCells="1">
                  <from>
                    <xdr:col>14</xdr:col>
                    <xdr:colOff>38100</xdr:colOff>
                    <xdr:row>10</xdr:row>
                    <xdr:rowOff>57150</xdr:rowOff>
                  </from>
                  <to>
                    <xdr:col>15</xdr:col>
                    <xdr:colOff>57150</xdr:colOff>
                    <xdr:row>10</xdr:row>
                    <xdr:rowOff>304800</xdr:rowOff>
                  </to>
                </anchor>
              </controlPr>
            </control>
          </mc:Choice>
        </mc:AlternateContent>
        <mc:AlternateContent xmlns:mc="http://schemas.openxmlformats.org/markup-compatibility/2006">
          <mc:Choice Requires="x14">
            <control shapeId="115736" r:id="rId22" name="Check Box 24">
              <controlPr locked="0" defaultSize="0" autoFill="0" autoLine="0" autoPict="0">
                <anchor moveWithCells="1">
                  <from>
                    <xdr:col>4</xdr:col>
                    <xdr:colOff>50800</xdr:colOff>
                    <xdr:row>11</xdr:row>
                    <xdr:rowOff>76200</xdr:rowOff>
                  </from>
                  <to>
                    <xdr:col>5</xdr:col>
                    <xdr:colOff>57150</xdr:colOff>
                    <xdr:row>11</xdr:row>
                    <xdr:rowOff>323850</xdr:rowOff>
                  </to>
                </anchor>
              </controlPr>
            </control>
          </mc:Choice>
        </mc:AlternateContent>
        <mc:AlternateContent xmlns:mc="http://schemas.openxmlformats.org/markup-compatibility/2006">
          <mc:Choice Requires="x14">
            <control shapeId="115737" r:id="rId23" name="Check Box 25">
              <controlPr locked="0" defaultSize="0" autoFill="0" autoLine="0" autoPict="0">
                <anchor moveWithCells="1">
                  <from>
                    <xdr:col>4</xdr:col>
                    <xdr:colOff>31750</xdr:colOff>
                    <xdr:row>12</xdr:row>
                    <xdr:rowOff>209550</xdr:rowOff>
                  </from>
                  <to>
                    <xdr:col>4</xdr:col>
                    <xdr:colOff>228600</xdr:colOff>
                    <xdr:row>12</xdr:row>
                    <xdr:rowOff>457200</xdr:rowOff>
                  </to>
                </anchor>
              </controlPr>
            </control>
          </mc:Choice>
        </mc:AlternateContent>
        <mc:AlternateContent xmlns:mc="http://schemas.openxmlformats.org/markup-compatibility/2006">
          <mc:Choice Requires="x14">
            <control shapeId="115738" r:id="rId24" name="Check Box 26">
              <controlPr locked="0" defaultSize="0" autoFill="0" autoLine="0" autoPict="0">
                <anchor moveWithCells="1">
                  <from>
                    <xdr:col>6</xdr:col>
                    <xdr:colOff>127000</xdr:colOff>
                    <xdr:row>12</xdr:row>
                    <xdr:rowOff>247650</xdr:rowOff>
                  </from>
                  <to>
                    <xdr:col>6</xdr:col>
                    <xdr:colOff>336550</xdr:colOff>
                    <xdr:row>12</xdr:row>
                    <xdr:rowOff>419100</xdr:rowOff>
                  </to>
                </anchor>
              </controlPr>
            </control>
          </mc:Choice>
        </mc:AlternateContent>
        <mc:AlternateContent xmlns:mc="http://schemas.openxmlformats.org/markup-compatibility/2006">
          <mc:Choice Requires="x14">
            <control shapeId="115739" r:id="rId25" name="Check Box 27">
              <controlPr locked="0" defaultSize="0" autoFill="0" autoLine="0" autoPict="0">
                <anchor moveWithCells="1">
                  <from>
                    <xdr:col>8</xdr:col>
                    <xdr:colOff>31750</xdr:colOff>
                    <xdr:row>12</xdr:row>
                    <xdr:rowOff>203200</xdr:rowOff>
                  </from>
                  <to>
                    <xdr:col>8</xdr:col>
                    <xdr:colOff>266700</xdr:colOff>
                    <xdr:row>12</xdr:row>
                    <xdr:rowOff>469900</xdr:rowOff>
                  </to>
                </anchor>
              </controlPr>
            </control>
          </mc:Choice>
        </mc:AlternateContent>
        <mc:AlternateContent xmlns:mc="http://schemas.openxmlformats.org/markup-compatibility/2006">
          <mc:Choice Requires="x14">
            <control shapeId="115740" r:id="rId26" name="Check Box 28">
              <controlPr locked="0" defaultSize="0" autoFill="0" autoLine="0" autoPict="0">
                <anchor moveWithCells="1">
                  <from>
                    <xdr:col>14</xdr:col>
                    <xdr:colOff>31750</xdr:colOff>
                    <xdr:row>12</xdr:row>
                    <xdr:rowOff>203200</xdr:rowOff>
                  </from>
                  <to>
                    <xdr:col>15</xdr:col>
                    <xdr:colOff>69850</xdr:colOff>
                    <xdr:row>12</xdr:row>
                    <xdr:rowOff>438150</xdr:rowOff>
                  </to>
                </anchor>
              </controlPr>
            </control>
          </mc:Choice>
        </mc:AlternateContent>
        <mc:AlternateContent xmlns:mc="http://schemas.openxmlformats.org/markup-compatibility/2006">
          <mc:Choice Requires="x14">
            <control shapeId="115741" r:id="rId27" name="Check Box 29">
              <controlPr locked="0" defaultSize="0" autoFill="0" autoLine="0" autoPict="0">
                <anchor moveWithCells="1">
                  <from>
                    <xdr:col>18</xdr:col>
                    <xdr:colOff>31750</xdr:colOff>
                    <xdr:row>12</xdr:row>
                    <xdr:rowOff>209550</xdr:rowOff>
                  </from>
                  <to>
                    <xdr:col>18</xdr:col>
                    <xdr:colOff>247650</xdr:colOff>
                    <xdr:row>12</xdr:row>
                    <xdr:rowOff>457200</xdr:rowOff>
                  </to>
                </anchor>
              </controlPr>
            </control>
          </mc:Choice>
        </mc:AlternateContent>
        <mc:AlternateContent xmlns:mc="http://schemas.openxmlformats.org/markup-compatibility/2006">
          <mc:Choice Requires="x14">
            <control shapeId="115742" r:id="rId28" name="Check Box 30">
              <controlPr locked="0" defaultSize="0" autoFill="0" autoLine="0" autoPict="0">
                <anchor moveWithCells="1">
                  <from>
                    <xdr:col>4</xdr:col>
                    <xdr:colOff>19050</xdr:colOff>
                    <xdr:row>13</xdr:row>
                    <xdr:rowOff>107950</xdr:rowOff>
                  </from>
                  <to>
                    <xdr:col>5</xdr:col>
                    <xdr:colOff>0</xdr:colOff>
                    <xdr:row>13</xdr:row>
                    <xdr:rowOff>317500</xdr:rowOff>
                  </to>
                </anchor>
              </controlPr>
            </control>
          </mc:Choice>
        </mc:AlternateContent>
        <mc:AlternateContent xmlns:mc="http://schemas.openxmlformats.org/markup-compatibility/2006">
          <mc:Choice Requires="x14">
            <control shapeId="115743" r:id="rId29" name="Check Box 31">
              <controlPr locked="0" defaultSize="0" autoFill="0" autoLine="0" autoPict="0">
                <anchor moveWithCells="1">
                  <from>
                    <xdr:col>6</xdr:col>
                    <xdr:colOff>57150</xdr:colOff>
                    <xdr:row>13</xdr:row>
                    <xdr:rowOff>139700</xdr:rowOff>
                  </from>
                  <to>
                    <xdr:col>6</xdr:col>
                    <xdr:colOff>279400</xdr:colOff>
                    <xdr:row>13</xdr:row>
                    <xdr:rowOff>311150</xdr:rowOff>
                  </to>
                </anchor>
              </controlPr>
            </control>
          </mc:Choice>
        </mc:AlternateContent>
        <mc:AlternateContent xmlns:mc="http://schemas.openxmlformats.org/markup-compatibility/2006">
          <mc:Choice Requires="x14">
            <control shapeId="115744" r:id="rId30" name="Check Box 32">
              <controlPr locked="0" defaultSize="0" autoFill="0" autoLine="0" autoPict="0">
                <anchor moveWithCells="1">
                  <from>
                    <xdr:col>7</xdr:col>
                    <xdr:colOff>247650</xdr:colOff>
                    <xdr:row>13</xdr:row>
                    <xdr:rowOff>82550</xdr:rowOff>
                  </from>
                  <to>
                    <xdr:col>8</xdr:col>
                    <xdr:colOff>222250</xdr:colOff>
                    <xdr:row>13</xdr:row>
                    <xdr:rowOff>349250</xdr:rowOff>
                  </to>
                </anchor>
              </controlPr>
            </control>
          </mc:Choice>
        </mc:AlternateContent>
        <mc:AlternateContent xmlns:mc="http://schemas.openxmlformats.org/markup-compatibility/2006">
          <mc:Choice Requires="x14">
            <control shapeId="115745" r:id="rId31" name="Check Box 33">
              <controlPr locked="0" defaultSize="0" autoFill="0" autoLine="0" autoPict="0">
                <anchor moveWithCells="1">
                  <from>
                    <xdr:col>11</xdr:col>
                    <xdr:colOff>19050</xdr:colOff>
                    <xdr:row>13</xdr:row>
                    <xdr:rowOff>88900</xdr:rowOff>
                  </from>
                  <to>
                    <xdr:col>12</xdr:col>
                    <xdr:colOff>0</xdr:colOff>
                    <xdr:row>13</xdr:row>
                    <xdr:rowOff>349250</xdr:rowOff>
                  </to>
                </anchor>
              </controlPr>
            </control>
          </mc:Choice>
        </mc:AlternateContent>
        <mc:AlternateContent xmlns:mc="http://schemas.openxmlformats.org/markup-compatibility/2006">
          <mc:Choice Requires="x14">
            <control shapeId="115746" r:id="rId32" name="Check Box 34">
              <controlPr locked="0" defaultSize="0" autoFill="0" autoLine="0" autoPict="0">
                <anchor moveWithCells="1">
                  <from>
                    <xdr:col>14</xdr:col>
                    <xdr:colOff>25400</xdr:colOff>
                    <xdr:row>13</xdr:row>
                    <xdr:rowOff>101600</xdr:rowOff>
                  </from>
                  <to>
                    <xdr:col>15</xdr:col>
                    <xdr:colOff>63500</xdr:colOff>
                    <xdr:row>13</xdr:row>
                    <xdr:rowOff>342900</xdr:rowOff>
                  </to>
                </anchor>
              </controlPr>
            </control>
          </mc:Choice>
        </mc:AlternateContent>
        <mc:AlternateContent xmlns:mc="http://schemas.openxmlformats.org/markup-compatibility/2006">
          <mc:Choice Requires="x14">
            <control shapeId="115747" r:id="rId33" name="Check Box 35">
              <controlPr locked="0" defaultSize="0" autoFill="0" autoLine="0" autoPict="0">
                <anchor moveWithCells="1">
                  <from>
                    <xdr:col>16</xdr:col>
                    <xdr:colOff>50800</xdr:colOff>
                    <xdr:row>13</xdr:row>
                    <xdr:rowOff>133350</xdr:rowOff>
                  </from>
                  <to>
                    <xdr:col>16</xdr:col>
                    <xdr:colOff>279400</xdr:colOff>
                    <xdr:row>13</xdr:row>
                    <xdr:rowOff>323850</xdr:rowOff>
                  </to>
                </anchor>
              </controlPr>
            </control>
          </mc:Choice>
        </mc:AlternateContent>
        <mc:AlternateContent xmlns:mc="http://schemas.openxmlformats.org/markup-compatibility/2006">
          <mc:Choice Requires="x14">
            <control shapeId="115748" r:id="rId34" name="Check Box 36">
              <controlPr locked="0" defaultSize="0" autoFill="0" autoLine="0" autoPict="0">
                <anchor moveWithCells="1">
                  <from>
                    <xdr:col>17</xdr:col>
                    <xdr:colOff>254000</xdr:colOff>
                    <xdr:row>13</xdr:row>
                    <xdr:rowOff>95250</xdr:rowOff>
                  </from>
                  <to>
                    <xdr:col>18</xdr:col>
                    <xdr:colOff>203200</xdr:colOff>
                    <xdr:row>13</xdr:row>
                    <xdr:rowOff>342900</xdr:rowOff>
                  </to>
                </anchor>
              </controlPr>
            </control>
          </mc:Choice>
        </mc:AlternateContent>
        <mc:AlternateContent xmlns:mc="http://schemas.openxmlformats.org/markup-compatibility/2006">
          <mc:Choice Requires="x14">
            <control shapeId="115749" r:id="rId35" name="Check Box 37">
              <controlPr locked="0" defaultSize="0" autoFill="0" autoLine="0" autoPict="0">
                <anchor moveWithCells="1">
                  <from>
                    <xdr:col>21</xdr:col>
                    <xdr:colOff>0</xdr:colOff>
                    <xdr:row>13</xdr:row>
                    <xdr:rowOff>120650</xdr:rowOff>
                  </from>
                  <to>
                    <xdr:col>22</xdr:col>
                    <xdr:colOff>0</xdr:colOff>
                    <xdr:row>13</xdr:row>
                    <xdr:rowOff>342900</xdr:rowOff>
                  </to>
                </anchor>
              </controlPr>
            </control>
          </mc:Choice>
        </mc:AlternateContent>
        <mc:AlternateContent xmlns:mc="http://schemas.openxmlformats.org/markup-compatibility/2006">
          <mc:Choice Requires="x14">
            <control shapeId="115750" r:id="rId36" name="Check Box 38">
              <controlPr locked="0" defaultSize="0" autoFill="0" autoLine="0" autoPict="0">
                <anchor moveWithCells="1">
                  <from>
                    <xdr:col>4</xdr:col>
                    <xdr:colOff>31750</xdr:colOff>
                    <xdr:row>15</xdr:row>
                    <xdr:rowOff>31750</xdr:rowOff>
                  </from>
                  <to>
                    <xdr:col>5</xdr:col>
                    <xdr:colOff>19050</xdr:colOff>
                    <xdr:row>15</xdr:row>
                    <xdr:rowOff>279400</xdr:rowOff>
                  </to>
                </anchor>
              </controlPr>
            </control>
          </mc:Choice>
        </mc:AlternateContent>
        <mc:AlternateContent xmlns:mc="http://schemas.openxmlformats.org/markup-compatibility/2006">
          <mc:Choice Requires="x14">
            <control shapeId="115751" r:id="rId37" name="Check Box 39">
              <controlPr locked="0" defaultSize="0" autoFill="0" autoLine="0" autoPict="0">
                <anchor moveWithCells="1">
                  <from>
                    <xdr:col>8</xdr:col>
                    <xdr:colOff>50800</xdr:colOff>
                    <xdr:row>15</xdr:row>
                    <xdr:rowOff>76200</xdr:rowOff>
                  </from>
                  <to>
                    <xdr:col>8</xdr:col>
                    <xdr:colOff>266700</xdr:colOff>
                    <xdr:row>15</xdr:row>
                    <xdr:rowOff>247650</xdr:rowOff>
                  </to>
                </anchor>
              </controlPr>
            </control>
          </mc:Choice>
        </mc:AlternateContent>
        <mc:AlternateContent xmlns:mc="http://schemas.openxmlformats.org/markup-compatibility/2006">
          <mc:Choice Requires="x14">
            <control shapeId="115752" r:id="rId38" name="Check Box 40">
              <controlPr locked="0" defaultSize="0" autoFill="0" autoLine="0" autoPict="0">
                <anchor moveWithCells="1">
                  <from>
                    <xdr:col>14</xdr:col>
                    <xdr:colOff>31750</xdr:colOff>
                    <xdr:row>15</xdr:row>
                    <xdr:rowOff>31750</xdr:rowOff>
                  </from>
                  <to>
                    <xdr:col>15</xdr:col>
                    <xdr:colOff>19050</xdr:colOff>
                    <xdr:row>15</xdr:row>
                    <xdr:rowOff>279400</xdr:rowOff>
                  </to>
                </anchor>
              </controlPr>
            </control>
          </mc:Choice>
        </mc:AlternateContent>
        <mc:AlternateContent xmlns:mc="http://schemas.openxmlformats.org/markup-compatibility/2006">
          <mc:Choice Requires="x14">
            <control shapeId="115753" r:id="rId39" name="Check Box 41">
              <controlPr locked="0" defaultSize="0" autoFill="0" autoLine="0" autoPict="0">
                <anchor moveWithCells="1">
                  <from>
                    <xdr:col>18</xdr:col>
                    <xdr:colOff>50800</xdr:colOff>
                    <xdr:row>15</xdr:row>
                    <xdr:rowOff>38100</xdr:rowOff>
                  </from>
                  <to>
                    <xdr:col>19</xdr:col>
                    <xdr:colOff>12700</xdr:colOff>
                    <xdr:row>15</xdr:row>
                    <xdr:rowOff>285750</xdr:rowOff>
                  </to>
                </anchor>
              </controlPr>
            </control>
          </mc:Choice>
        </mc:AlternateContent>
        <mc:AlternateContent xmlns:mc="http://schemas.openxmlformats.org/markup-compatibility/2006">
          <mc:Choice Requires="x14">
            <control shapeId="115754" r:id="rId40" name="Check Box 42">
              <controlPr locked="0" defaultSize="0" autoFill="0" autoLine="0" autoPict="0">
                <anchor moveWithCells="1">
                  <from>
                    <xdr:col>4</xdr:col>
                    <xdr:colOff>38100</xdr:colOff>
                    <xdr:row>24</xdr:row>
                    <xdr:rowOff>38100</xdr:rowOff>
                  </from>
                  <to>
                    <xdr:col>5</xdr:col>
                    <xdr:colOff>57150</xdr:colOff>
                    <xdr:row>24</xdr:row>
                    <xdr:rowOff>285750</xdr:rowOff>
                  </to>
                </anchor>
              </controlPr>
            </control>
          </mc:Choice>
        </mc:AlternateContent>
        <mc:AlternateContent xmlns:mc="http://schemas.openxmlformats.org/markup-compatibility/2006">
          <mc:Choice Requires="x14">
            <control shapeId="115755" r:id="rId41" name="Check Box 43">
              <controlPr locked="0" defaultSize="0" autoFill="0" autoLine="0" autoPict="0">
                <anchor moveWithCells="1">
                  <from>
                    <xdr:col>8</xdr:col>
                    <xdr:colOff>95250</xdr:colOff>
                    <xdr:row>24</xdr:row>
                    <xdr:rowOff>38100</xdr:rowOff>
                  </from>
                  <to>
                    <xdr:col>9</xdr:col>
                    <xdr:colOff>69850</xdr:colOff>
                    <xdr:row>24</xdr:row>
                    <xdr:rowOff>285750</xdr:rowOff>
                  </to>
                </anchor>
              </controlPr>
            </control>
          </mc:Choice>
        </mc:AlternateContent>
        <mc:AlternateContent xmlns:mc="http://schemas.openxmlformats.org/markup-compatibility/2006">
          <mc:Choice Requires="x14">
            <control shapeId="115756" r:id="rId42" name="Check Box 44">
              <controlPr locked="0" defaultSize="0" autoFill="0" autoLine="0" autoPict="0">
                <anchor moveWithCells="1">
                  <from>
                    <xdr:col>14</xdr:col>
                    <xdr:colOff>50800</xdr:colOff>
                    <xdr:row>24</xdr:row>
                    <xdr:rowOff>38100</xdr:rowOff>
                  </from>
                  <to>
                    <xdr:col>15</xdr:col>
                    <xdr:colOff>57150</xdr:colOff>
                    <xdr:row>24</xdr:row>
                    <xdr:rowOff>285750</xdr:rowOff>
                  </to>
                </anchor>
              </controlPr>
            </control>
          </mc:Choice>
        </mc:AlternateContent>
        <mc:AlternateContent xmlns:mc="http://schemas.openxmlformats.org/markup-compatibility/2006">
          <mc:Choice Requires="x14">
            <control shapeId="115757" r:id="rId43" name="Check Box 45">
              <controlPr locked="0" defaultSize="0" autoFill="0" autoLine="0" autoPict="0">
                <anchor moveWithCells="1">
                  <from>
                    <xdr:col>18</xdr:col>
                    <xdr:colOff>76200</xdr:colOff>
                    <xdr:row>24</xdr:row>
                    <xdr:rowOff>31750</xdr:rowOff>
                  </from>
                  <to>
                    <xdr:col>19</xdr:col>
                    <xdr:colOff>31750</xdr:colOff>
                    <xdr:row>24</xdr:row>
                    <xdr:rowOff>298450</xdr:rowOff>
                  </to>
                </anchor>
              </controlPr>
            </control>
          </mc:Choice>
        </mc:AlternateContent>
        <mc:AlternateContent xmlns:mc="http://schemas.openxmlformats.org/markup-compatibility/2006">
          <mc:Choice Requires="x14">
            <control shapeId="115758" r:id="rId44" name="Check Box 46">
              <controlPr locked="0" defaultSize="0" autoFill="0" autoLine="0" autoPict="0">
                <anchor moveWithCells="1">
                  <from>
                    <xdr:col>14</xdr:col>
                    <xdr:colOff>31750</xdr:colOff>
                    <xdr:row>17</xdr:row>
                    <xdr:rowOff>95250</xdr:rowOff>
                  </from>
                  <to>
                    <xdr:col>15</xdr:col>
                    <xdr:colOff>0</xdr:colOff>
                    <xdr:row>17</xdr:row>
                    <xdr:rowOff>298450</xdr:rowOff>
                  </to>
                </anchor>
              </controlPr>
            </control>
          </mc:Choice>
        </mc:AlternateContent>
        <mc:AlternateContent xmlns:mc="http://schemas.openxmlformats.org/markup-compatibility/2006">
          <mc:Choice Requires="x14">
            <control shapeId="115759" r:id="rId45" name="Check Box 47">
              <controlPr locked="0" defaultSize="0" autoFill="0" autoLine="0" autoPict="0">
                <anchor moveWithCells="1">
                  <from>
                    <xdr:col>16</xdr:col>
                    <xdr:colOff>107950</xdr:colOff>
                    <xdr:row>17</xdr:row>
                    <xdr:rowOff>95250</xdr:rowOff>
                  </from>
                  <to>
                    <xdr:col>16</xdr:col>
                    <xdr:colOff>304800</xdr:colOff>
                    <xdr:row>17</xdr:row>
                    <xdr:rowOff>317500</xdr:rowOff>
                  </to>
                </anchor>
              </controlPr>
            </control>
          </mc:Choice>
        </mc:AlternateContent>
        <mc:AlternateContent xmlns:mc="http://schemas.openxmlformats.org/markup-compatibility/2006">
          <mc:Choice Requires="x14">
            <control shapeId="115760" r:id="rId46" name="Check Box 48">
              <controlPr locked="0" defaultSize="0" autoFill="0" autoLine="0" autoPict="0">
                <anchor moveWithCells="1">
                  <from>
                    <xdr:col>18</xdr:col>
                    <xdr:colOff>88900</xdr:colOff>
                    <xdr:row>17</xdr:row>
                    <xdr:rowOff>107950</xdr:rowOff>
                  </from>
                  <to>
                    <xdr:col>19</xdr:col>
                    <xdr:colOff>38100</xdr:colOff>
                    <xdr:row>17</xdr:row>
                    <xdr:rowOff>317500</xdr:rowOff>
                  </to>
                </anchor>
              </controlPr>
            </control>
          </mc:Choice>
        </mc:AlternateContent>
        <mc:AlternateContent xmlns:mc="http://schemas.openxmlformats.org/markup-compatibility/2006">
          <mc:Choice Requires="x14">
            <control shapeId="115761" r:id="rId47" name="Check Box 49">
              <controlPr locked="0" defaultSize="0" autoFill="0" autoLine="0" autoPict="0">
                <anchor moveWithCells="1">
                  <from>
                    <xdr:col>21</xdr:col>
                    <xdr:colOff>88900</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115762" r:id="rId48" name="Check Box 50">
              <controlPr locked="0" defaultSize="0" autoFill="0" autoLine="0" autoPict="0">
                <anchor moveWithCells="1">
                  <from>
                    <xdr:col>14</xdr:col>
                    <xdr:colOff>57150</xdr:colOff>
                    <xdr:row>18</xdr:row>
                    <xdr:rowOff>76200</xdr:rowOff>
                  </from>
                  <to>
                    <xdr:col>15</xdr:col>
                    <xdr:colOff>69850</xdr:colOff>
                    <xdr:row>18</xdr:row>
                    <xdr:rowOff>323850</xdr:rowOff>
                  </to>
                </anchor>
              </controlPr>
            </control>
          </mc:Choice>
        </mc:AlternateContent>
        <mc:AlternateContent xmlns:mc="http://schemas.openxmlformats.org/markup-compatibility/2006">
          <mc:Choice Requires="x14">
            <control shapeId="115763" r:id="rId49" name="Check Box 51">
              <controlPr locked="0" defaultSize="0" autoFill="0" autoLine="0" autoPict="0">
                <anchor moveWithCells="1">
                  <from>
                    <xdr:col>4</xdr:col>
                    <xdr:colOff>57150</xdr:colOff>
                    <xdr:row>17</xdr:row>
                    <xdr:rowOff>107950</xdr:rowOff>
                  </from>
                  <to>
                    <xdr:col>5</xdr:col>
                    <xdr:colOff>31750</xdr:colOff>
                    <xdr:row>17</xdr:row>
                    <xdr:rowOff>304800</xdr:rowOff>
                  </to>
                </anchor>
              </controlPr>
            </control>
          </mc:Choice>
        </mc:AlternateContent>
        <mc:AlternateContent xmlns:mc="http://schemas.openxmlformats.org/markup-compatibility/2006">
          <mc:Choice Requires="x14">
            <control shapeId="115764" r:id="rId50" name="Check Box 52">
              <controlPr locked="0" defaultSize="0" autoFill="0" autoLine="0" autoPict="0">
                <anchor moveWithCells="1">
                  <from>
                    <xdr:col>6</xdr:col>
                    <xdr:colOff>107950</xdr:colOff>
                    <xdr:row>17</xdr:row>
                    <xdr:rowOff>95250</xdr:rowOff>
                  </from>
                  <to>
                    <xdr:col>6</xdr:col>
                    <xdr:colOff>317500</xdr:colOff>
                    <xdr:row>17</xdr:row>
                    <xdr:rowOff>317500</xdr:rowOff>
                  </to>
                </anchor>
              </controlPr>
            </control>
          </mc:Choice>
        </mc:AlternateContent>
        <mc:AlternateContent xmlns:mc="http://schemas.openxmlformats.org/markup-compatibility/2006">
          <mc:Choice Requires="x14">
            <control shapeId="115765" r:id="rId51" name="Check Box 53">
              <controlPr locked="0" defaultSize="0" autoFill="0" autoLine="0" autoPict="0">
                <anchor moveWithCells="1">
                  <from>
                    <xdr:col>8</xdr:col>
                    <xdr:colOff>95250</xdr:colOff>
                    <xdr:row>17</xdr:row>
                    <xdr:rowOff>107950</xdr:rowOff>
                  </from>
                  <to>
                    <xdr:col>9</xdr:col>
                    <xdr:colOff>50800</xdr:colOff>
                    <xdr:row>17</xdr:row>
                    <xdr:rowOff>317500</xdr:rowOff>
                  </to>
                </anchor>
              </controlPr>
            </control>
          </mc:Choice>
        </mc:AlternateContent>
        <mc:AlternateContent xmlns:mc="http://schemas.openxmlformats.org/markup-compatibility/2006">
          <mc:Choice Requires="x14">
            <control shapeId="115766" r:id="rId52" name="Check Box 54">
              <controlPr locked="0" defaultSize="0" autoFill="0" autoLine="0" autoPict="0">
                <anchor moveWithCells="1">
                  <from>
                    <xdr:col>11</xdr:col>
                    <xdr:colOff>88900</xdr:colOff>
                    <xdr:row>17</xdr:row>
                    <xdr:rowOff>114300</xdr:rowOff>
                  </from>
                  <to>
                    <xdr:col>12</xdr:col>
                    <xdr:colOff>38100</xdr:colOff>
                    <xdr:row>17</xdr:row>
                    <xdr:rowOff>317500</xdr:rowOff>
                  </to>
                </anchor>
              </controlPr>
            </control>
          </mc:Choice>
        </mc:AlternateContent>
        <mc:AlternateContent xmlns:mc="http://schemas.openxmlformats.org/markup-compatibility/2006">
          <mc:Choice Requires="x14">
            <control shapeId="115767" r:id="rId53" name="Check Box 55">
              <controlPr locked="0" defaultSize="0" autoFill="0" autoLine="0" autoPict="0">
                <anchor moveWithCells="1">
                  <from>
                    <xdr:col>4</xdr:col>
                    <xdr:colOff>57150</xdr:colOff>
                    <xdr:row>18</xdr:row>
                    <xdr:rowOff>95250</xdr:rowOff>
                  </from>
                  <to>
                    <xdr:col>5</xdr:col>
                    <xdr:colOff>76200</xdr:colOff>
                    <xdr:row>18</xdr:row>
                    <xdr:rowOff>355600</xdr:rowOff>
                  </to>
                </anchor>
              </controlPr>
            </control>
          </mc:Choice>
        </mc:AlternateContent>
        <mc:AlternateContent xmlns:mc="http://schemas.openxmlformats.org/markup-compatibility/2006">
          <mc:Choice Requires="x14">
            <control shapeId="115768" r:id="rId54" name="Group Box 56">
              <controlPr defaultSize="0" autoFill="0" autoPict="0">
                <anchor moveWithCells="1">
                  <from>
                    <xdr:col>14</xdr:col>
                    <xdr:colOff>0</xdr:colOff>
                    <xdr:row>15</xdr:row>
                    <xdr:rowOff>0</xdr:rowOff>
                  </from>
                  <to>
                    <xdr:col>23</xdr:col>
                    <xdr:colOff>0</xdr:colOff>
                    <xdr:row>16</xdr:row>
                    <xdr:rowOff>50800</xdr:rowOff>
                  </to>
                </anchor>
              </controlPr>
            </control>
          </mc:Choice>
        </mc:AlternateContent>
        <mc:AlternateContent xmlns:mc="http://schemas.openxmlformats.org/markup-compatibility/2006">
          <mc:Choice Requires="x14">
            <control shapeId="115769" r:id="rId55" name="Check Box 57">
              <controlPr locked="0" defaultSize="0" autoFill="0" autoLine="0" autoPict="0">
                <anchor moveWithCells="1">
                  <from>
                    <xdr:col>16</xdr:col>
                    <xdr:colOff>146050</xdr:colOff>
                    <xdr:row>12</xdr:row>
                    <xdr:rowOff>190500</xdr:rowOff>
                  </from>
                  <to>
                    <xdr:col>17</xdr:col>
                    <xdr:colOff>69850</xdr:colOff>
                    <xdr:row>12</xdr:row>
                    <xdr:rowOff>431800</xdr:rowOff>
                  </to>
                </anchor>
              </controlPr>
            </control>
          </mc:Choice>
        </mc:AlternateContent>
        <mc:AlternateContent xmlns:mc="http://schemas.openxmlformats.org/markup-compatibility/2006">
          <mc:Choice Requires="x14">
            <control shapeId="115770" r:id="rId56" name="Check Box 58">
              <controlPr locked="0" defaultSize="0" autoFill="0" autoLine="0" autoPict="0">
                <anchor moveWithCells="1">
                  <from>
                    <xdr:col>4</xdr:col>
                    <xdr:colOff>12700</xdr:colOff>
                    <xdr:row>6</xdr:row>
                    <xdr:rowOff>266700</xdr:rowOff>
                  </from>
                  <to>
                    <xdr:col>5</xdr:col>
                    <xdr:colOff>0</xdr:colOff>
                    <xdr:row>7</xdr:row>
                    <xdr:rowOff>228600</xdr:rowOff>
                  </to>
                </anchor>
              </controlPr>
            </control>
          </mc:Choice>
        </mc:AlternateContent>
        <mc:AlternateContent xmlns:mc="http://schemas.openxmlformats.org/markup-compatibility/2006">
          <mc:Choice Requires="x14">
            <control shapeId="115771" r:id="rId57" name="Check Box 59">
              <controlPr locked="0" defaultSize="0" autoFill="0" autoLine="0" autoPict="0">
                <anchor moveWithCells="1">
                  <from>
                    <xdr:col>14</xdr:col>
                    <xdr:colOff>38100</xdr:colOff>
                    <xdr:row>6</xdr:row>
                    <xdr:rowOff>69850</xdr:rowOff>
                  </from>
                  <to>
                    <xdr:col>15</xdr:col>
                    <xdr:colOff>31750</xdr:colOff>
                    <xdr:row>6</xdr:row>
                    <xdr:rowOff>260350</xdr:rowOff>
                  </to>
                </anchor>
              </controlPr>
            </control>
          </mc:Choice>
        </mc:AlternateContent>
        <mc:AlternateContent xmlns:mc="http://schemas.openxmlformats.org/markup-compatibility/2006">
          <mc:Choice Requires="x14">
            <control shapeId="115772" r:id="rId58" name="Check Box 60">
              <controlPr locked="0" defaultSize="0" autoFill="0" autoLine="0" autoPict="0">
                <anchor moveWithCells="1">
                  <from>
                    <xdr:col>14</xdr:col>
                    <xdr:colOff>38100</xdr:colOff>
                    <xdr:row>7</xdr:row>
                    <xdr:rowOff>31750</xdr:rowOff>
                  </from>
                  <to>
                    <xdr:col>15</xdr:col>
                    <xdr:colOff>50800</xdr:colOff>
                    <xdr:row>7</xdr:row>
                    <xdr:rowOff>241300</xdr:rowOff>
                  </to>
                </anchor>
              </controlPr>
            </control>
          </mc:Choice>
        </mc:AlternateContent>
        <mc:AlternateContent xmlns:mc="http://schemas.openxmlformats.org/markup-compatibility/2006">
          <mc:Choice Requires="x14">
            <control shapeId="115773" r:id="rId59" name="Check Box 61">
              <controlPr defaultSize="0" autoFill="0" autoLine="0" autoPict="0">
                <anchor moveWithCells="1">
                  <from>
                    <xdr:col>4</xdr:col>
                    <xdr:colOff>19050</xdr:colOff>
                    <xdr:row>6</xdr:row>
                    <xdr:rowOff>38100</xdr:rowOff>
                  </from>
                  <to>
                    <xdr:col>5</xdr:col>
                    <xdr:colOff>88900</xdr:colOff>
                    <xdr:row>7</xdr:row>
                    <xdr:rowOff>12700</xdr:rowOff>
                  </to>
                </anchor>
              </controlPr>
            </control>
          </mc:Choice>
        </mc:AlternateContent>
        <mc:AlternateContent xmlns:mc="http://schemas.openxmlformats.org/markup-compatibility/2006">
          <mc:Choice Requires="x14">
            <control shapeId="115718" r:id="rId60" name="Group Box 6">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mc:AlternateContent xmlns:mc="http://schemas.openxmlformats.org/markup-compatibility/2006">
          <mc:Choice Requires="x14">
            <control shapeId="115722" r:id="rId61" name="Group Box 10">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3" r:id="rId62" name="Group Box 11">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5" r:id="rId63" name="Group Box 13">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6" r:id="rId64" name="Group Box 14">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38DD5"/>
    <pageSetUpPr fitToPage="1"/>
  </sheetPr>
  <dimension ref="B1:BI73"/>
  <sheetViews>
    <sheetView showGridLines="0" view="pageBreakPreview" zoomScale="85" zoomScaleNormal="80" zoomScaleSheetLayoutView="85" workbookViewId="0">
      <selection activeCell="T4" sqref="T4"/>
    </sheetView>
  </sheetViews>
  <sheetFormatPr defaultColWidth="9" defaultRowHeight="13"/>
  <cols>
    <col min="1" max="1" width="2" style="352" customWidth="1"/>
    <col min="2" max="2" width="5.26953125" style="348" bestFit="1" customWidth="1"/>
    <col min="3" max="3" width="2.453125" style="348" bestFit="1" customWidth="1"/>
    <col min="4" max="4" width="5.26953125" style="349" bestFit="1" customWidth="1"/>
    <col min="5" max="6" width="3.90625" style="348" customWidth="1"/>
    <col min="7" max="7" width="2.7265625" style="348" customWidth="1"/>
    <col min="8" max="8" width="5.26953125" style="348" bestFit="1" customWidth="1"/>
    <col min="9" max="9" width="2.453125" style="348" bestFit="1" customWidth="1"/>
    <col min="10" max="10" width="5.26953125" style="349" bestFit="1" customWidth="1"/>
    <col min="11" max="12" width="3.90625" style="348" customWidth="1"/>
    <col min="13" max="13" width="2.7265625" style="348" customWidth="1"/>
    <col min="14" max="14" width="5.26953125" style="348" bestFit="1" customWidth="1"/>
    <col min="15" max="15" width="2.453125" style="348" bestFit="1" customWidth="1"/>
    <col min="16" max="16" width="5.26953125" style="349" bestFit="1" customWidth="1"/>
    <col min="17" max="18" width="3.90625" style="348" customWidth="1"/>
    <col min="19" max="19" width="2.7265625" style="348" customWidth="1"/>
    <col min="20" max="20" width="5.26953125" style="348" bestFit="1" customWidth="1"/>
    <col min="21" max="21" width="2.453125" style="348" bestFit="1" customWidth="1"/>
    <col min="22" max="22" width="5.26953125" style="349" bestFit="1" customWidth="1"/>
    <col min="23" max="24" width="3.90625" style="348" customWidth="1"/>
    <col min="25" max="25" width="2.7265625" style="348" customWidth="1"/>
    <col min="26" max="26" width="5.26953125" style="348" bestFit="1" customWidth="1"/>
    <col min="27" max="27" width="2.453125" style="348" bestFit="1" customWidth="1"/>
    <col min="28" max="28" width="5.26953125" style="349" bestFit="1" customWidth="1"/>
    <col min="29" max="30" width="3.90625" style="348" customWidth="1"/>
    <col min="31" max="31" width="2.7265625" style="348" customWidth="1"/>
    <col min="32" max="32" width="5.26953125" style="348" bestFit="1" customWidth="1"/>
    <col min="33" max="33" width="2.453125" style="348" bestFit="1" customWidth="1"/>
    <col min="34" max="34" width="5.26953125" style="349" bestFit="1" customWidth="1"/>
    <col min="35" max="36" width="3.90625" style="348" customWidth="1"/>
    <col min="37" max="37" width="5.6328125" style="371" customWidth="1"/>
    <col min="38" max="40" width="9" style="371"/>
    <col min="41" max="41" width="9" style="352"/>
    <col min="42" max="42" width="9" style="371"/>
    <col min="43" max="43" width="13.36328125" style="521" hidden="1" customWidth="1"/>
    <col min="44" max="45" width="13.36328125" style="522" hidden="1" customWidth="1"/>
    <col min="46" max="46" width="13.36328125" style="351" customWidth="1"/>
    <col min="47" max="47" width="9" style="352"/>
    <col min="48" max="48" width="8.26953125" style="352" customWidth="1"/>
    <col min="49" max="16384" width="9" style="352"/>
  </cols>
  <sheetData>
    <row r="1" spans="2:61" ht="15" customHeight="1">
      <c r="AF1" s="340"/>
      <c r="AG1" s="340"/>
      <c r="AH1" s="340"/>
      <c r="AI1" s="340"/>
      <c r="AJ1" s="438" t="str">
        <f>申１!Y1</f>
        <v>令和７年度パパ</v>
      </c>
      <c r="AK1" s="350"/>
      <c r="AL1" s="350"/>
      <c r="AM1" s="350"/>
      <c r="AN1" s="350"/>
      <c r="AO1" s="351"/>
      <c r="AP1" s="350"/>
      <c r="AU1" s="351"/>
      <c r="AV1" s="351"/>
      <c r="AW1" s="351"/>
      <c r="AX1" s="351"/>
      <c r="AY1" s="351"/>
      <c r="AZ1" s="351"/>
      <c r="BA1" s="351"/>
      <c r="BB1" s="351"/>
      <c r="BC1" s="351"/>
      <c r="BD1" s="351"/>
      <c r="BE1" s="351"/>
      <c r="BF1" s="351"/>
      <c r="BG1" s="351"/>
      <c r="BH1" s="351"/>
      <c r="BI1" s="351"/>
    </row>
    <row r="2" spans="2:61" ht="22.5" customHeight="1">
      <c r="Z2" s="1126" t="str">
        <f>申１!Q2</f>
        <v/>
      </c>
      <c r="AA2" s="1127"/>
      <c r="AB2" s="1127"/>
      <c r="AC2" s="1127"/>
      <c r="AD2" s="1127"/>
      <c r="AE2" s="1127"/>
      <c r="AF2" s="1127"/>
      <c r="AG2" s="1127"/>
      <c r="AH2" s="1127"/>
      <c r="AI2" s="1127"/>
      <c r="AJ2" s="1127"/>
      <c r="AK2" s="350"/>
      <c r="AL2" s="350"/>
      <c r="AM2" s="350"/>
      <c r="AN2" s="350"/>
      <c r="AO2" s="351"/>
      <c r="AP2" s="350"/>
      <c r="AU2" s="351"/>
      <c r="AV2" s="351"/>
      <c r="AW2" s="351"/>
      <c r="AX2" s="351"/>
      <c r="AY2" s="351"/>
      <c r="AZ2" s="351"/>
      <c r="BA2" s="351"/>
      <c r="BB2" s="351"/>
      <c r="BC2" s="351"/>
      <c r="BD2" s="351"/>
      <c r="BE2" s="351"/>
      <c r="BF2" s="351"/>
      <c r="BG2" s="351"/>
      <c r="BH2" s="351"/>
      <c r="BI2" s="351"/>
    </row>
    <row r="3" spans="2:61" s="393" customFormat="1" ht="24" customHeight="1">
      <c r="B3" s="455" t="s">
        <v>594</v>
      </c>
      <c r="C3" s="387" t="s">
        <v>195</v>
      </c>
      <c r="D3" s="387"/>
      <c r="E3" s="387"/>
      <c r="F3" s="387"/>
      <c r="G3" s="387"/>
      <c r="H3" s="387"/>
      <c r="I3" s="387"/>
      <c r="J3" s="387"/>
      <c r="K3" s="387"/>
      <c r="L3" s="387"/>
      <c r="M3" s="387"/>
      <c r="N3" s="387"/>
      <c r="O3" s="387"/>
      <c r="P3" s="387"/>
      <c r="Q3" s="387"/>
      <c r="R3" s="387"/>
      <c r="S3" s="387"/>
      <c r="T3" s="387"/>
      <c r="U3" s="387"/>
      <c r="V3" s="387"/>
      <c r="W3" s="388"/>
      <c r="X3" s="388"/>
      <c r="Y3" s="388"/>
      <c r="Z3" s="389"/>
      <c r="AA3" s="389"/>
      <c r="AB3" s="389"/>
      <c r="AC3" s="389"/>
      <c r="AD3" s="389"/>
      <c r="AE3" s="389"/>
      <c r="AF3" s="389"/>
      <c r="AG3" s="389"/>
      <c r="AH3" s="389"/>
      <c r="AI3" s="389"/>
      <c r="AJ3" s="389"/>
      <c r="AK3" s="390"/>
      <c r="AL3" s="390"/>
      <c r="AM3" s="390"/>
      <c r="AN3" s="391"/>
      <c r="AO3" s="392"/>
      <c r="AP3" s="391"/>
      <c r="AQ3" s="521"/>
      <c r="AR3" s="522"/>
      <c r="AS3" s="522"/>
      <c r="AT3" s="392"/>
      <c r="AU3" s="392"/>
      <c r="AV3" s="392"/>
      <c r="AW3" s="392"/>
      <c r="AX3" s="392"/>
      <c r="AY3" s="392"/>
      <c r="AZ3" s="392"/>
      <c r="BA3" s="392"/>
      <c r="BB3" s="392"/>
      <c r="BC3" s="392"/>
      <c r="BD3" s="392"/>
      <c r="BE3" s="392"/>
      <c r="BF3" s="392"/>
      <c r="BG3" s="392"/>
      <c r="BH3" s="392"/>
      <c r="BI3" s="392"/>
    </row>
    <row r="4" spans="2:61" s="386" customFormat="1" ht="24" customHeight="1">
      <c r="B4" s="382"/>
      <c r="C4" s="382" t="s">
        <v>362</v>
      </c>
      <c r="D4" s="382"/>
      <c r="E4" s="382"/>
      <c r="F4" s="382"/>
      <c r="G4" s="382"/>
      <c r="H4" s="382"/>
      <c r="I4" s="382"/>
      <c r="J4" s="382"/>
      <c r="K4" s="382"/>
      <c r="L4" s="382"/>
      <c r="M4" s="382"/>
      <c r="N4" s="382"/>
      <c r="O4" s="382"/>
      <c r="P4" s="382"/>
      <c r="Q4" s="382"/>
      <c r="R4" s="382"/>
      <c r="S4" s="382"/>
      <c r="T4" s="382"/>
      <c r="U4" s="382"/>
      <c r="V4" s="382"/>
      <c r="W4" s="382"/>
      <c r="X4" s="382"/>
      <c r="Y4" s="382"/>
      <c r="Z4" s="383"/>
      <c r="AA4" s="383"/>
      <c r="AB4" s="383"/>
      <c r="AC4" s="383"/>
      <c r="AD4" s="383"/>
      <c r="AE4" s="383"/>
      <c r="AF4" s="383"/>
      <c r="AG4" s="383"/>
      <c r="AH4" s="383"/>
      <c r="AI4" s="383"/>
      <c r="AJ4" s="383"/>
      <c r="AK4" s="384"/>
      <c r="AL4" s="384"/>
      <c r="AM4" s="384"/>
      <c r="AN4" s="384"/>
      <c r="AO4" s="385"/>
      <c r="AP4" s="384"/>
      <c r="AQ4" s="521"/>
      <c r="AR4" s="523"/>
      <c r="AS4" s="523"/>
      <c r="AT4" s="385"/>
      <c r="AU4" s="385"/>
      <c r="AV4" s="385"/>
      <c r="AW4" s="385"/>
      <c r="AX4" s="385"/>
      <c r="AY4" s="385"/>
      <c r="AZ4" s="385"/>
      <c r="BA4" s="385"/>
      <c r="BB4" s="385"/>
      <c r="BC4" s="385"/>
      <c r="BD4" s="385"/>
      <c r="BE4" s="385"/>
      <c r="BF4" s="385"/>
      <c r="BG4" s="385"/>
      <c r="BH4" s="385"/>
      <c r="BI4" s="385"/>
    </row>
    <row r="5" spans="2:61" s="355" customFormat="1" ht="24" customHeight="1">
      <c r="B5" s="356"/>
      <c r="C5" s="357" t="s">
        <v>196</v>
      </c>
      <c r="D5" s="357"/>
      <c r="E5" s="357"/>
      <c r="F5" s="357"/>
      <c r="G5" s="357"/>
      <c r="H5" s="357"/>
      <c r="I5" s="357"/>
      <c r="J5" s="357"/>
      <c r="K5" s="357"/>
      <c r="L5" s="357"/>
      <c r="M5" s="357"/>
      <c r="N5" s="357"/>
      <c r="O5" s="357"/>
      <c r="P5" s="357"/>
      <c r="Q5" s="357"/>
      <c r="R5" s="357"/>
      <c r="S5" s="357"/>
      <c r="T5" s="357"/>
      <c r="U5" s="357"/>
      <c r="V5" s="357"/>
      <c r="W5" s="357"/>
      <c r="X5" s="357"/>
      <c r="Y5" s="357"/>
      <c r="Z5" s="358"/>
      <c r="AA5" s="359"/>
      <c r="AB5" s="358"/>
      <c r="AC5" s="358"/>
      <c r="AD5" s="358"/>
      <c r="AE5" s="358"/>
      <c r="AF5" s="358"/>
      <c r="AG5" s="358"/>
      <c r="AH5" s="358"/>
      <c r="AI5" s="358"/>
      <c r="AJ5" s="358"/>
      <c r="AK5" s="353"/>
      <c r="AL5" s="353"/>
      <c r="AM5" s="353"/>
      <c r="AN5" s="353"/>
      <c r="AO5" s="354"/>
      <c r="AP5" s="353"/>
      <c r="AQ5" s="521"/>
      <c r="AR5" s="523"/>
      <c r="AS5" s="523"/>
      <c r="AT5" s="354"/>
      <c r="AU5" s="354"/>
      <c r="AV5" s="354"/>
      <c r="AW5" s="354"/>
      <c r="AX5" s="354"/>
      <c r="AY5" s="354"/>
      <c r="AZ5" s="354"/>
      <c r="BA5" s="354"/>
      <c r="BB5" s="354"/>
      <c r="BC5" s="354"/>
      <c r="BD5" s="354"/>
      <c r="BE5" s="354"/>
      <c r="BF5" s="354"/>
      <c r="BG5" s="354"/>
      <c r="BH5" s="354"/>
      <c r="BI5" s="354"/>
    </row>
    <row r="6" spans="2:61" s="355" customFormat="1" ht="24" customHeight="1">
      <c r="B6" s="356"/>
      <c r="C6" s="360" t="s">
        <v>197</v>
      </c>
      <c r="D6" s="358"/>
      <c r="E6" s="357"/>
      <c r="F6" s="357"/>
      <c r="G6" s="357"/>
      <c r="H6" s="357"/>
      <c r="I6" s="357"/>
      <c r="J6" s="357"/>
      <c r="K6" s="357"/>
      <c r="L6" s="357"/>
      <c r="M6" s="357"/>
      <c r="N6" s="357"/>
      <c r="O6" s="357"/>
      <c r="P6" s="357"/>
      <c r="Q6" s="357"/>
      <c r="R6" s="357"/>
      <c r="S6" s="357"/>
      <c r="T6" s="357"/>
      <c r="U6" s="357"/>
      <c r="V6" s="357"/>
      <c r="W6" s="357"/>
      <c r="X6" s="357"/>
      <c r="Y6" s="357"/>
      <c r="Z6" s="358"/>
      <c r="AA6" s="358"/>
      <c r="AB6" s="358"/>
      <c r="AC6" s="358"/>
      <c r="AD6" s="358"/>
      <c r="AE6" s="358"/>
      <c r="AF6" s="358"/>
      <c r="AG6" s="358"/>
      <c r="AH6" s="358"/>
      <c r="AI6" s="358"/>
      <c r="AJ6" s="358"/>
      <c r="AK6" s="353"/>
      <c r="AL6" s="353"/>
      <c r="AM6" s="353"/>
      <c r="AN6" s="353"/>
      <c r="AO6" s="354"/>
      <c r="AP6" s="353"/>
      <c r="AQ6" s="521"/>
      <c r="AR6" s="523"/>
      <c r="AS6" s="523"/>
      <c r="AT6" s="354"/>
      <c r="AU6" s="354"/>
      <c r="AV6" s="354"/>
      <c r="AW6" s="354"/>
      <c r="AX6" s="354"/>
      <c r="AY6" s="354"/>
      <c r="AZ6" s="354"/>
      <c r="BA6" s="354"/>
      <c r="BB6" s="354"/>
      <c r="BC6" s="354"/>
      <c r="BD6" s="354"/>
      <c r="BE6" s="354"/>
      <c r="BF6" s="354"/>
      <c r="BG6" s="354"/>
      <c r="BH6" s="354"/>
      <c r="BI6" s="354"/>
    </row>
    <row r="7" spans="2:61" s="355" customFormat="1" ht="16.5" customHeight="1">
      <c r="B7" s="356" t="s">
        <v>198</v>
      </c>
      <c r="C7" s="356"/>
      <c r="D7" s="356"/>
      <c r="E7" s="356"/>
      <c r="F7" s="356"/>
      <c r="G7" s="356"/>
      <c r="H7" s="356"/>
      <c r="I7" s="356"/>
      <c r="J7" s="356"/>
      <c r="K7" s="356"/>
      <c r="L7" s="356"/>
      <c r="M7" s="356"/>
      <c r="N7" s="356"/>
      <c r="O7" s="356"/>
      <c r="P7" s="356"/>
      <c r="Q7" s="356"/>
      <c r="R7" s="356"/>
      <c r="S7" s="356"/>
      <c r="T7" s="356"/>
      <c r="U7" s="356"/>
      <c r="V7" s="356"/>
      <c r="W7" s="356"/>
      <c r="X7" s="356"/>
      <c r="Y7" s="356"/>
      <c r="Z7" s="358"/>
      <c r="AA7" s="358"/>
      <c r="AB7" s="358"/>
      <c r="AC7" s="358"/>
      <c r="AD7" s="358"/>
      <c r="AE7" s="358"/>
      <c r="AF7" s="358"/>
      <c r="AG7" s="358"/>
      <c r="AH7" s="358"/>
      <c r="AI7" s="358"/>
      <c r="AJ7" s="358"/>
      <c r="AK7" s="353"/>
      <c r="AL7" s="353"/>
      <c r="AM7" s="353"/>
      <c r="AN7" s="353"/>
      <c r="AO7" s="354"/>
      <c r="AP7" s="353"/>
      <c r="AQ7" s="521"/>
      <c r="AR7" s="523"/>
      <c r="AS7" s="523"/>
      <c r="AT7" s="354"/>
      <c r="AU7" s="354"/>
      <c r="AV7" s="354"/>
      <c r="AW7" s="354"/>
      <c r="AX7" s="354"/>
      <c r="AY7" s="354"/>
      <c r="AZ7" s="354"/>
      <c r="BA7" s="354"/>
      <c r="BB7" s="354"/>
      <c r="BC7" s="354"/>
      <c r="BD7" s="354"/>
      <c r="BE7" s="354"/>
      <c r="BF7" s="354"/>
      <c r="BG7" s="354"/>
      <c r="BH7" s="354"/>
      <c r="BI7" s="354"/>
    </row>
    <row r="8" spans="2:61" s="355" customFormat="1" ht="22" customHeight="1">
      <c r="B8" s="361" t="s">
        <v>199</v>
      </c>
      <c r="C8" s="1086" t="s">
        <v>410</v>
      </c>
      <c r="D8" s="1087"/>
      <c r="E8" s="1087"/>
      <c r="F8" s="1088" t="s">
        <v>200</v>
      </c>
      <c r="G8" s="1089"/>
      <c r="H8" s="1089"/>
      <c r="I8" s="1089"/>
      <c r="J8" s="1089"/>
      <c r="K8" s="1089"/>
      <c r="L8" s="1089"/>
      <c r="M8" s="1089"/>
      <c r="N8" s="1089"/>
      <c r="O8" s="1089"/>
      <c r="P8" s="1089"/>
      <c r="Q8" s="1089"/>
      <c r="R8" s="1089"/>
      <c r="S8" s="1089"/>
      <c r="T8" s="1089"/>
      <c r="U8" s="1089"/>
      <c r="V8" s="1089"/>
      <c r="W8" s="1089"/>
      <c r="X8" s="1089"/>
      <c r="Y8" s="1089"/>
      <c r="Z8" s="1089"/>
      <c r="AA8" s="1089"/>
      <c r="AB8" s="1089"/>
      <c r="AC8" s="1089"/>
      <c r="AD8" s="1089"/>
      <c r="AE8" s="1089"/>
      <c r="AF8" s="1089"/>
      <c r="AG8" s="1089"/>
      <c r="AH8" s="1089"/>
      <c r="AI8" s="1089"/>
      <c r="AJ8" s="1090"/>
      <c r="AK8" s="362"/>
      <c r="AL8" s="353"/>
      <c r="AM8" s="353"/>
      <c r="AN8" s="353"/>
      <c r="AO8" s="354"/>
      <c r="AP8" s="353"/>
      <c r="AQ8" s="521"/>
      <c r="AR8" s="523"/>
      <c r="AS8" s="523"/>
      <c r="AT8" s="354"/>
      <c r="AU8" s="354"/>
      <c r="AV8" s="354"/>
      <c r="AW8" s="354"/>
      <c r="AX8" s="354"/>
      <c r="AY8" s="354"/>
      <c r="AZ8" s="354"/>
      <c r="BA8" s="354"/>
      <c r="BB8" s="354"/>
      <c r="BC8" s="354"/>
      <c r="BD8" s="354"/>
      <c r="BE8" s="354"/>
      <c r="BF8" s="354"/>
      <c r="BG8" s="354"/>
      <c r="BH8" s="354"/>
      <c r="BI8" s="354"/>
    </row>
    <row r="9" spans="2:61" s="355" customFormat="1" ht="22" customHeight="1">
      <c r="B9" s="1091" t="s">
        <v>201</v>
      </c>
      <c r="C9" s="1093" t="s">
        <v>202</v>
      </c>
      <c r="D9" s="1093"/>
      <c r="E9" s="1093"/>
      <c r="F9" s="1094" t="s">
        <v>589</v>
      </c>
      <c r="G9" s="1095"/>
      <c r="H9" s="1095"/>
      <c r="I9" s="1095"/>
      <c r="J9" s="1095"/>
      <c r="K9" s="1095"/>
      <c r="L9" s="1095"/>
      <c r="M9" s="1095"/>
      <c r="N9" s="1095"/>
      <c r="O9" s="1095"/>
      <c r="P9" s="1095"/>
      <c r="Q9" s="1095"/>
      <c r="R9" s="1095"/>
      <c r="S9" s="1095"/>
      <c r="T9" s="1095"/>
      <c r="U9" s="1095"/>
      <c r="V9" s="1095"/>
      <c r="W9" s="1095"/>
      <c r="X9" s="1095"/>
      <c r="Y9" s="1095"/>
      <c r="Z9" s="1095"/>
      <c r="AA9" s="1095"/>
      <c r="AB9" s="1095"/>
      <c r="AC9" s="1095"/>
      <c r="AD9" s="1095"/>
      <c r="AE9" s="1095"/>
      <c r="AF9" s="1095"/>
      <c r="AG9" s="1095"/>
      <c r="AH9" s="1095"/>
      <c r="AI9" s="1095"/>
      <c r="AJ9" s="1096"/>
      <c r="AK9" s="362"/>
      <c r="AL9" s="353"/>
      <c r="AM9" s="353"/>
      <c r="AN9" s="353"/>
      <c r="AO9" s="354"/>
      <c r="AP9" s="353"/>
      <c r="AQ9" s="521"/>
      <c r="AR9" s="523"/>
      <c r="AS9" s="523"/>
      <c r="AT9" s="354"/>
      <c r="AU9" s="354"/>
      <c r="AV9" s="354"/>
      <c r="AW9" s="354"/>
      <c r="AX9" s="354"/>
      <c r="AY9" s="354"/>
      <c r="AZ9" s="354"/>
      <c r="BA9" s="354"/>
      <c r="BB9" s="354"/>
      <c r="BC9" s="354"/>
      <c r="BD9" s="354"/>
      <c r="BE9" s="354"/>
      <c r="BF9" s="354"/>
      <c r="BG9" s="354"/>
      <c r="BH9" s="354"/>
      <c r="BI9" s="354"/>
    </row>
    <row r="10" spans="2:61" s="355" customFormat="1" ht="22" customHeight="1">
      <c r="B10" s="1092"/>
      <c r="C10" s="1093" t="s">
        <v>203</v>
      </c>
      <c r="D10" s="1093"/>
      <c r="E10" s="1093"/>
      <c r="F10" s="1094" t="s">
        <v>204</v>
      </c>
      <c r="G10" s="1095"/>
      <c r="H10" s="1095"/>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6"/>
      <c r="AK10" s="362"/>
      <c r="AL10" s="353"/>
      <c r="AM10" s="353"/>
      <c r="AN10" s="353"/>
      <c r="AO10" s="354"/>
      <c r="AP10" s="353"/>
      <c r="AQ10" s="521"/>
      <c r="AR10" s="523"/>
      <c r="AS10" s="523"/>
      <c r="AT10" s="354"/>
      <c r="AU10" s="354"/>
      <c r="AV10" s="354"/>
      <c r="AW10" s="354"/>
      <c r="AX10" s="354"/>
      <c r="AY10" s="354"/>
      <c r="AZ10" s="354"/>
      <c r="BA10" s="354"/>
      <c r="BB10" s="354"/>
      <c r="BC10" s="354"/>
      <c r="BD10" s="354"/>
      <c r="BE10" s="354"/>
      <c r="BF10" s="354"/>
      <c r="BG10" s="354"/>
      <c r="BH10" s="354"/>
      <c r="BI10" s="354"/>
    </row>
    <row r="11" spans="2:61" s="355" customFormat="1" ht="20.149999999999999" customHeight="1">
      <c r="B11" s="1097" t="s">
        <v>205</v>
      </c>
      <c r="C11" s="1093" t="s">
        <v>206</v>
      </c>
      <c r="D11" s="1093"/>
      <c r="E11" s="1093"/>
      <c r="F11" s="1100" t="s">
        <v>207</v>
      </c>
      <c r="G11" s="1101"/>
      <c r="H11" s="1101"/>
      <c r="I11" s="1101"/>
      <c r="J11" s="1101"/>
      <c r="K11" s="1101"/>
      <c r="L11" s="1101"/>
      <c r="M11" s="1101"/>
      <c r="N11" s="1101"/>
      <c r="O11" s="1101"/>
      <c r="P11" s="1101"/>
      <c r="Q11" s="1101"/>
      <c r="R11" s="1101"/>
      <c r="S11" s="1101"/>
      <c r="T11" s="1101"/>
      <c r="U11" s="1101"/>
      <c r="V11" s="1101"/>
      <c r="W11" s="1101"/>
      <c r="X11" s="1101"/>
      <c r="Y11" s="1101"/>
      <c r="Z11" s="1101"/>
      <c r="AA11" s="1101"/>
      <c r="AB11" s="1101"/>
      <c r="AC11" s="1101"/>
      <c r="AD11" s="1101"/>
      <c r="AE11" s="1101"/>
      <c r="AF11" s="1101"/>
      <c r="AG11" s="1101"/>
      <c r="AH11" s="1101"/>
      <c r="AI11" s="1101"/>
      <c r="AJ11" s="1102"/>
      <c r="AK11" s="363"/>
      <c r="AL11" s="353"/>
      <c r="AM11" s="353"/>
      <c r="AN11" s="353"/>
      <c r="AO11" s="354"/>
      <c r="AP11" s="353"/>
      <c r="AQ11" s="521"/>
      <c r="AR11" s="523"/>
      <c r="AS11" s="523"/>
      <c r="AT11" s="354"/>
      <c r="AU11" s="354"/>
      <c r="AV11" s="354"/>
      <c r="AW11" s="354"/>
      <c r="AX11" s="354"/>
      <c r="AY11" s="354"/>
      <c r="AZ11" s="354"/>
      <c r="BA11" s="354"/>
      <c r="BB11" s="354"/>
      <c r="BC11" s="354"/>
      <c r="BD11" s="354"/>
      <c r="BE11" s="354"/>
      <c r="BF11" s="354"/>
      <c r="BG11" s="354"/>
      <c r="BH11" s="354"/>
      <c r="BI11" s="354"/>
    </row>
    <row r="12" spans="2:61" s="355" customFormat="1" ht="24" customHeight="1">
      <c r="B12" s="1098"/>
      <c r="C12" s="1099"/>
      <c r="D12" s="1099"/>
      <c r="E12" s="1099"/>
      <c r="F12" s="1103"/>
      <c r="G12" s="1104"/>
      <c r="H12" s="1104"/>
      <c r="I12" s="1104"/>
      <c r="J12" s="1104"/>
      <c r="K12" s="1104"/>
      <c r="L12" s="1104"/>
      <c r="M12" s="1104"/>
      <c r="N12" s="1104"/>
      <c r="O12" s="1104"/>
      <c r="P12" s="1104"/>
      <c r="Q12" s="1104"/>
      <c r="R12" s="1104"/>
      <c r="S12" s="1104"/>
      <c r="T12" s="1104"/>
      <c r="U12" s="1104"/>
      <c r="V12" s="1104"/>
      <c r="W12" s="1104"/>
      <c r="X12" s="1104"/>
      <c r="Y12" s="1104"/>
      <c r="Z12" s="1104"/>
      <c r="AA12" s="1104"/>
      <c r="AB12" s="1104"/>
      <c r="AC12" s="1104"/>
      <c r="AD12" s="1104"/>
      <c r="AE12" s="1104"/>
      <c r="AF12" s="1104"/>
      <c r="AG12" s="1104"/>
      <c r="AH12" s="1104"/>
      <c r="AI12" s="1104"/>
      <c r="AJ12" s="1105"/>
      <c r="AK12" s="363"/>
      <c r="AL12" s="353"/>
      <c r="AM12" s="353"/>
      <c r="AN12" s="353"/>
      <c r="AO12" s="354"/>
      <c r="AP12" s="353"/>
      <c r="AQ12" s="521"/>
      <c r="AR12" s="523"/>
      <c r="AS12" s="523"/>
      <c r="AT12" s="354"/>
      <c r="AU12" s="354"/>
      <c r="AV12" s="354"/>
      <c r="AW12" s="354"/>
      <c r="AX12" s="354"/>
      <c r="AY12" s="354"/>
      <c r="AZ12" s="354"/>
      <c r="BA12" s="354"/>
      <c r="BB12" s="354"/>
      <c r="BC12" s="354"/>
      <c r="BD12" s="354"/>
      <c r="BE12" s="354"/>
      <c r="BF12" s="354"/>
      <c r="BG12" s="354"/>
      <c r="BH12" s="354"/>
      <c r="BI12" s="354"/>
    </row>
    <row r="13" spans="2:61" ht="24" customHeight="1">
      <c r="AK13" s="350"/>
      <c r="AL13" s="350"/>
      <c r="AM13" s="350"/>
      <c r="AN13" s="350"/>
      <c r="AO13" s="351"/>
      <c r="AP13" s="350"/>
      <c r="AR13" s="523"/>
      <c r="AS13" s="523"/>
      <c r="AU13" s="351"/>
      <c r="AV13" s="351"/>
      <c r="AW13" s="351"/>
      <c r="AX13" s="351"/>
      <c r="AY13" s="351"/>
      <c r="AZ13" s="351"/>
      <c r="BA13" s="351"/>
      <c r="BB13" s="351"/>
      <c r="BC13" s="351"/>
      <c r="BD13" s="351"/>
      <c r="BE13" s="351"/>
      <c r="BF13" s="351"/>
      <c r="BG13" s="351"/>
      <c r="BH13" s="351"/>
      <c r="BI13" s="351"/>
    </row>
    <row r="14" spans="2:61" ht="18" customHeight="1">
      <c r="B14" s="364" t="s">
        <v>208</v>
      </c>
      <c r="C14" s="365"/>
      <c r="D14" s="366" t="s">
        <v>209</v>
      </c>
      <c r="E14" s="365"/>
      <c r="F14" s="364" t="s">
        <v>210</v>
      </c>
      <c r="H14" s="364" t="s">
        <v>208</v>
      </c>
      <c r="I14" s="365"/>
      <c r="J14" s="366" t="s">
        <v>209</v>
      </c>
      <c r="K14" s="365"/>
      <c r="L14" s="364" t="s">
        <v>210</v>
      </c>
      <c r="N14" s="364" t="s">
        <v>208</v>
      </c>
      <c r="O14" s="365"/>
      <c r="P14" s="366" t="s">
        <v>209</v>
      </c>
      <c r="Q14" s="365"/>
      <c r="R14" s="364" t="s">
        <v>210</v>
      </c>
      <c r="T14" s="364" t="s">
        <v>208</v>
      </c>
      <c r="U14" s="365"/>
      <c r="V14" s="366" t="s">
        <v>209</v>
      </c>
      <c r="W14" s="365"/>
      <c r="X14" s="364" t="s">
        <v>210</v>
      </c>
      <c r="Z14" s="364" t="s">
        <v>208</v>
      </c>
      <c r="AA14" s="365"/>
      <c r="AB14" s="366" t="s">
        <v>209</v>
      </c>
      <c r="AC14" s="365"/>
      <c r="AD14" s="364" t="s">
        <v>210</v>
      </c>
      <c r="AF14" s="364" t="s">
        <v>208</v>
      </c>
      <c r="AG14" s="365"/>
      <c r="AH14" s="366" t="s">
        <v>209</v>
      </c>
      <c r="AI14" s="365"/>
      <c r="AJ14" s="364" t="s">
        <v>210</v>
      </c>
      <c r="AK14" s="350"/>
      <c r="AL14" s="350"/>
      <c r="AM14" s="350"/>
      <c r="AN14" s="350"/>
      <c r="AO14" s="351"/>
      <c r="AP14" s="350"/>
      <c r="AU14" s="351"/>
      <c r="AV14" s="351"/>
      <c r="AW14" s="351"/>
      <c r="AX14" s="351"/>
      <c r="AY14" s="351"/>
      <c r="AZ14" s="351"/>
      <c r="BA14" s="351"/>
      <c r="BB14" s="351"/>
      <c r="BC14" s="351"/>
      <c r="BD14" s="351"/>
      <c r="BE14" s="351"/>
      <c r="BF14" s="351"/>
      <c r="BG14" s="351"/>
      <c r="BH14" s="351"/>
      <c r="BI14" s="351"/>
    </row>
    <row r="15" spans="2:61" ht="8.25" customHeight="1">
      <c r="AK15" s="350"/>
      <c r="AL15" s="350"/>
      <c r="AM15" s="350"/>
      <c r="AN15" s="350"/>
      <c r="AO15" s="351"/>
      <c r="AP15" s="350"/>
      <c r="AU15" s="351"/>
      <c r="AV15" s="351"/>
      <c r="AW15" s="351"/>
      <c r="AX15" s="351"/>
      <c r="AY15" s="351"/>
      <c r="AZ15" s="351"/>
      <c r="BA15" s="351"/>
      <c r="BB15" s="351"/>
      <c r="BC15" s="351"/>
      <c r="BD15" s="351"/>
      <c r="BE15" s="351"/>
      <c r="BF15" s="351"/>
      <c r="BG15" s="351"/>
      <c r="BH15" s="351"/>
      <c r="BI15" s="351"/>
    </row>
    <row r="16" spans="2:61" ht="27.75" customHeight="1">
      <c r="B16" s="1108" t="s">
        <v>212</v>
      </c>
      <c r="C16" s="1108"/>
      <c r="D16" s="367" t="s">
        <v>213</v>
      </c>
      <c r="E16" s="1106" t="s">
        <v>214</v>
      </c>
      <c r="F16" s="1107"/>
      <c r="H16" s="1108" t="s">
        <v>212</v>
      </c>
      <c r="I16" s="1108"/>
      <c r="J16" s="367" t="s">
        <v>213</v>
      </c>
      <c r="K16" s="1106" t="s">
        <v>214</v>
      </c>
      <c r="L16" s="1107"/>
      <c r="N16" s="1108" t="s">
        <v>212</v>
      </c>
      <c r="O16" s="1108"/>
      <c r="P16" s="367" t="s">
        <v>213</v>
      </c>
      <c r="Q16" s="1106" t="s">
        <v>214</v>
      </c>
      <c r="R16" s="1107"/>
      <c r="T16" s="1108" t="s">
        <v>212</v>
      </c>
      <c r="U16" s="1108"/>
      <c r="V16" s="367" t="s">
        <v>213</v>
      </c>
      <c r="W16" s="1106" t="s">
        <v>214</v>
      </c>
      <c r="X16" s="1107"/>
      <c r="Y16" s="349"/>
      <c r="Z16" s="1108" t="s">
        <v>212</v>
      </c>
      <c r="AA16" s="1108"/>
      <c r="AB16" s="367" t="s">
        <v>213</v>
      </c>
      <c r="AC16" s="1106" t="s">
        <v>214</v>
      </c>
      <c r="AD16" s="1107"/>
      <c r="AE16" s="349"/>
      <c r="AF16" s="1108" t="s">
        <v>212</v>
      </c>
      <c r="AG16" s="1108"/>
      <c r="AH16" s="367" t="s">
        <v>213</v>
      </c>
      <c r="AI16" s="1106" t="s">
        <v>214</v>
      </c>
      <c r="AJ16" s="1107"/>
      <c r="AK16" s="368"/>
      <c r="AL16" s="350"/>
      <c r="AM16" s="350"/>
      <c r="AN16" s="350"/>
      <c r="AO16" s="351"/>
      <c r="AP16" s="350"/>
      <c r="AQ16" s="92">
        <v>45292</v>
      </c>
      <c r="AR16" s="91" t="s">
        <v>235</v>
      </c>
      <c r="AS16" s="91" t="s">
        <v>236</v>
      </c>
      <c r="AU16" s="351"/>
      <c r="AV16" s="351"/>
      <c r="AW16" s="351"/>
      <c r="AX16" s="351"/>
      <c r="AY16" s="351"/>
      <c r="AZ16" s="351"/>
      <c r="BA16" s="351"/>
      <c r="BB16" s="351"/>
      <c r="BC16" s="351"/>
      <c r="BD16" s="351"/>
      <c r="BE16" s="351"/>
      <c r="BF16" s="351"/>
      <c r="BG16" s="351"/>
      <c r="BH16" s="351"/>
      <c r="BI16" s="351"/>
    </row>
    <row r="17" spans="2:61" ht="30" customHeight="1">
      <c r="B17" s="1109" t="str">
        <f>IFERROR(DATEVALUE(B14&amp;C14&amp;D14&amp;E14&amp;F14&amp;"1"&amp;"日"),"")</f>
        <v/>
      </c>
      <c r="C17" s="1109"/>
      <c r="D17" s="367" t="str">
        <f>TEXT(B17,"aaa")</f>
        <v/>
      </c>
      <c r="E17" s="1110"/>
      <c r="F17" s="1110"/>
      <c r="H17" s="1109" t="str">
        <f>IFERROR(DATEVALUE(H14&amp;I14&amp;J14&amp;K14&amp;L14&amp;"1"&amp;"日"),"")</f>
        <v/>
      </c>
      <c r="I17" s="1109"/>
      <c r="J17" s="367" t="str">
        <f>TEXT(H17,"aaa")</f>
        <v/>
      </c>
      <c r="K17" s="1111"/>
      <c r="L17" s="1112"/>
      <c r="N17" s="1109" t="str">
        <f>IFERROR(DATEVALUE(N14&amp;O14&amp;P14&amp;Q14&amp;R14&amp;"1"&amp;"日"),"")</f>
        <v/>
      </c>
      <c r="O17" s="1109"/>
      <c r="P17" s="367" t="str">
        <f>TEXT(N17,"aaa")</f>
        <v/>
      </c>
      <c r="Q17" s="1111"/>
      <c r="R17" s="1112"/>
      <c r="T17" s="1109" t="str">
        <f>IFERROR(DATEVALUE(T14&amp;U14&amp;V14&amp;W14&amp;X14&amp;"1"&amp;"日"),"")</f>
        <v/>
      </c>
      <c r="U17" s="1109"/>
      <c r="V17" s="367" t="str">
        <f>TEXT(T17,"aaa")</f>
        <v/>
      </c>
      <c r="W17" s="1111"/>
      <c r="X17" s="1112"/>
      <c r="Y17" s="349"/>
      <c r="Z17" s="1109" t="str">
        <f>IFERROR(DATEVALUE(Z14&amp;AA14&amp;AB14&amp;AC14&amp;AD14&amp;"1"&amp;"日"),"")</f>
        <v/>
      </c>
      <c r="AA17" s="1109"/>
      <c r="AB17" s="367" t="str">
        <f>TEXT(Z17,"aaa")</f>
        <v/>
      </c>
      <c r="AC17" s="1111"/>
      <c r="AD17" s="1112"/>
      <c r="AE17" s="349"/>
      <c r="AF17" s="1109" t="str">
        <f>IFERROR(DATEVALUE(AF14&amp;AG14&amp;AH14&amp;AI14&amp;AJ14&amp;"1"&amp;"日"),"")</f>
        <v/>
      </c>
      <c r="AG17" s="1109"/>
      <c r="AH17" s="367" t="str">
        <f>TEXT(AF17,"aaa")</f>
        <v/>
      </c>
      <c r="AI17" s="1111"/>
      <c r="AJ17" s="1112"/>
      <c r="AK17" s="368"/>
      <c r="AL17" s="350"/>
      <c r="AM17" s="350"/>
      <c r="AN17" s="350"/>
      <c r="AO17" s="351"/>
      <c r="AP17" s="350"/>
      <c r="AQ17" s="92">
        <v>45299</v>
      </c>
      <c r="AR17" s="91" t="s">
        <v>156</v>
      </c>
      <c r="AS17" s="91" t="s">
        <v>215</v>
      </c>
      <c r="AU17" s="351"/>
      <c r="AV17" s="351"/>
      <c r="AW17" s="351"/>
      <c r="AX17" s="351"/>
      <c r="AY17" s="351"/>
      <c r="AZ17" s="351"/>
      <c r="BA17" s="351"/>
      <c r="BB17" s="351"/>
      <c r="BC17" s="351"/>
      <c r="BD17" s="351"/>
      <c r="BE17" s="351"/>
      <c r="BF17" s="351"/>
      <c r="BG17" s="351"/>
      <c r="BH17" s="351"/>
      <c r="BI17" s="351"/>
    </row>
    <row r="18" spans="2:61" ht="30" customHeight="1">
      <c r="B18" s="1109" t="str">
        <f>IFERROR(B17+1,"")</f>
        <v/>
      </c>
      <c r="C18" s="1109"/>
      <c r="D18" s="367" t="str">
        <f>TEXT(B18,"aaa")</f>
        <v/>
      </c>
      <c r="E18" s="1110"/>
      <c r="F18" s="1110"/>
      <c r="H18" s="1109" t="str">
        <f>IFERROR(H17+1,"")</f>
        <v/>
      </c>
      <c r="I18" s="1109"/>
      <c r="J18" s="367" t="str">
        <f t="shared" ref="J18:J47" si="0">TEXT(H18,"aaa")</f>
        <v/>
      </c>
      <c r="K18" s="1111"/>
      <c r="L18" s="1112"/>
      <c r="N18" s="1109" t="str">
        <f>IFERROR(N17+1,"")</f>
        <v/>
      </c>
      <c r="O18" s="1109"/>
      <c r="P18" s="367" t="str">
        <f t="shared" ref="P18:P47" si="1">TEXT(N18,"aaa")</f>
        <v/>
      </c>
      <c r="Q18" s="1111"/>
      <c r="R18" s="1112"/>
      <c r="T18" s="1109" t="str">
        <f>IFERROR(T17+1,"")</f>
        <v/>
      </c>
      <c r="U18" s="1109"/>
      <c r="V18" s="367" t="str">
        <f t="shared" ref="V18:V47" si="2">TEXT(T18,"aaa")</f>
        <v/>
      </c>
      <c r="W18" s="1111"/>
      <c r="X18" s="1112"/>
      <c r="Y18" s="349"/>
      <c r="Z18" s="1109" t="str">
        <f>IFERROR(Z17+1,"")</f>
        <v/>
      </c>
      <c r="AA18" s="1109"/>
      <c r="AB18" s="367" t="str">
        <f t="shared" ref="AB18:AB47" si="3">TEXT(Z18,"aaa")</f>
        <v/>
      </c>
      <c r="AC18" s="1111"/>
      <c r="AD18" s="1112"/>
      <c r="AE18" s="349"/>
      <c r="AF18" s="1109" t="str">
        <f>IFERROR(AF17+1,"")</f>
        <v/>
      </c>
      <c r="AG18" s="1109"/>
      <c r="AH18" s="367" t="str">
        <f t="shared" ref="AH18:AH47" si="4">TEXT(AF18,"aaa")</f>
        <v/>
      </c>
      <c r="AI18" s="1111"/>
      <c r="AJ18" s="1112"/>
      <c r="AK18" s="368"/>
      <c r="AL18" s="350"/>
      <c r="AM18" s="350"/>
      <c r="AN18" s="350"/>
      <c r="AO18" s="351"/>
      <c r="AP18" s="350"/>
      <c r="AQ18" s="92">
        <v>45333</v>
      </c>
      <c r="AR18" s="91" t="s">
        <v>155</v>
      </c>
      <c r="AS18" s="91" t="s">
        <v>217</v>
      </c>
      <c r="AU18" s="351"/>
      <c r="AV18" s="351"/>
      <c r="AW18" s="351"/>
      <c r="AX18" s="351"/>
      <c r="AY18" s="351"/>
      <c r="AZ18" s="351"/>
      <c r="BA18" s="351"/>
      <c r="BB18" s="351"/>
      <c r="BC18" s="351"/>
      <c r="BD18" s="351"/>
      <c r="BE18" s="351"/>
      <c r="BF18" s="351"/>
      <c r="BG18" s="351"/>
      <c r="BH18" s="351"/>
      <c r="BI18" s="351"/>
    </row>
    <row r="19" spans="2:61" ht="30" customHeight="1">
      <c r="B19" s="1109" t="str">
        <f t="shared" ref="B19:B44" si="5">IFERROR(B18+1,"")</f>
        <v/>
      </c>
      <c r="C19" s="1109"/>
      <c r="D19" s="367" t="str">
        <f>TEXT(B19,"aaa")</f>
        <v/>
      </c>
      <c r="E19" s="1110"/>
      <c r="F19" s="1110"/>
      <c r="H19" s="1109" t="str">
        <f t="shared" ref="H19:H44" si="6">IFERROR(H18+1,"")</f>
        <v/>
      </c>
      <c r="I19" s="1109"/>
      <c r="J19" s="367" t="str">
        <f t="shared" si="0"/>
        <v/>
      </c>
      <c r="K19" s="1111"/>
      <c r="L19" s="1112"/>
      <c r="N19" s="1109" t="str">
        <f t="shared" ref="N19:N44" si="7">IFERROR(N18+1,"")</f>
        <v/>
      </c>
      <c r="O19" s="1109"/>
      <c r="P19" s="367" t="str">
        <f t="shared" si="1"/>
        <v/>
      </c>
      <c r="Q19" s="1111"/>
      <c r="R19" s="1112"/>
      <c r="T19" s="1109" t="str">
        <f t="shared" ref="T19:T44" si="8">IFERROR(T18+1,"")</f>
        <v/>
      </c>
      <c r="U19" s="1109"/>
      <c r="V19" s="367" t="str">
        <f t="shared" si="2"/>
        <v/>
      </c>
      <c r="W19" s="1111"/>
      <c r="X19" s="1112"/>
      <c r="Y19" s="349"/>
      <c r="Z19" s="1109" t="str">
        <f t="shared" ref="Z19:Z44" si="9">IFERROR(Z18+1,"")</f>
        <v/>
      </c>
      <c r="AA19" s="1109"/>
      <c r="AB19" s="367" t="str">
        <f t="shared" si="3"/>
        <v/>
      </c>
      <c r="AC19" s="1111"/>
      <c r="AD19" s="1112"/>
      <c r="AE19" s="349"/>
      <c r="AF19" s="1109" t="str">
        <f t="shared" ref="AF19:AF44" si="10">IFERROR(AF18+1,"")</f>
        <v/>
      </c>
      <c r="AG19" s="1109"/>
      <c r="AH19" s="367" t="str">
        <f t="shared" si="4"/>
        <v/>
      </c>
      <c r="AI19" s="1111"/>
      <c r="AJ19" s="1112"/>
      <c r="AK19" s="368"/>
      <c r="AL19" s="350"/>
      <c r="AM19" s="350"/>
      <c r="AN19" s="350"/>
      <c r="AO19" s="351"/>
      <c r="AP19" s="350"/>
      <c r="AQ19" s="92">
        <v>45334</v>
      </c>
      <c r="AR19" s="91" t="s">
        <v>156</v>
      </c>
      <c r="AS19" s="91" t="s">
        <v>237</v>
      </c>
      <c r="AU19" s="351"/>
      <c r="AV19" s="369"/>
      <c r="AW19" s="351"/>
      <c r="AX19" s="351"/>
      <c r="AY19" s="351"/>
      <c r="AZ19" s="351"/>
      <c r="BA19" s="351"/>
      <c r="BB19" s="351"/>
      <c r="BC19" s="351"/>
      <c r="BD19" s="351"/>
      <c r="BE19" s="351"/>
      <c r="BF19" s="351"/>
      <c r="BG19" s="351"/>
      <c r="BH19" s="351"/>
      <c r="BI19" s="351"/>
    </row>
    <row r="20" spans="2:61" ht="30" customHeight="1">
      <c r="B20" s="1109" t="str">
        <f t="shared" si="5"/>
        <v/>
      </c>
      <c r="C20" s="1109"/>
      <c r="D20" s="367" t="str">
        <f>TEXT(B20,"aaa")</f>
        <v/>
      </c>
      <c r="E20" s="1110"/>
      <c r="F20" s="1110"/>
      <c r="H20" s="1109" t="str">
        <f t="shared" si="6"/>
        <v/>
      </c>
      <c r="I20" s="1109"/>
      <c r="J20" s="367" t="str">
        <f t="shared" si="0"/>
        <v/>
      </c>
      <c r="K20" s="1111"/>
      <c r="L20" s="1112"/>
      <c r="N20" s="1109" t="str">
        <f t="shared" si="7"/>
        <v/>
      </c>
      <c r="O20" s="1109"/>
      <c r="P20" s="367" t="str">
        <f t="shared" si="1"/>
        <v/>
      </c>
      <c r="Q20" s="1111"/>
      <c r="R20" s="1112"/>
      <c r="T20" s="1109" t="str">
        <f t="shared" si="8"/>
        <v/>
      </c>
      <c r="U20" s="1109"/>
      <c r="V20" s="367" t="str">
        <f t="shared" si="2"/>
        <v/>
      </c>
      <c r="W20" s="1111"/>
      <c r="X20" s="1112"/>
      <c r="Y20" s="349"/>
      <c r="Z20" s="1109" t="str">
        <f t="shared" si="9"/>
        <v/>
      </c>
      <c r="AA20" s="1109"/>
      <c r="AB20" s="367" t="str">
        <f t="shared" si="3"/>
        <v/>
      </c>
      <c r="AC20" s="1111"/>
      <c r="AD20" s="1112"/>
      <c r="AE20" s="349"/>
      <c r="AF20" s="1109" t="str">
        <f t="shared" si="10"/>
        <v/>
      </c>
      <c r="AG20" s="1109"/>
      <c r="AH20" s="367" t="str">
        <f t="shared" si="4"/>
        <v/>
      </c>
      <c r="AI20" s="1111"/>
      <c r="AJ20" s="1112"/>
      <c r="AK20" s="368"/>
      <c r="AL20" s="350"/>
      <c r="AM20" s="350"/>
      <c r="AN20" s="350"/>
      <c r="AO20" s="351"/>
      <c r="AP20" s="350"/>
      <c r="AQ20" s="92">
        <v>45345</v>
      </c>
      <c r="AR20" s="91" t="s">
        <v>226</v>
      </c>
      <c r="AS20" s="91" t="s">
        <v>219</v>
      </c>
      <c r="AU20" s="351"/>
      <c r="AV20" s="369"/>
      <c r="AW20" s="351"/>
      <c r="AX20" s="351"/>
      <c r="AY20" s="351"/>
      <c r="AZ20" s="351"/>
      <c r="BA20" s="351"/>
      <c r="BB20" s="351"/>
      <c r="BC20" s="351"/>
      <c r="BD20" s="351"/>
      <c r="BE20" s="351"/>
      <c r="BF20" s="351"/>
      <c r="BG20" s="351"/>
      <c r="BH20" s="351"/>
      <c r="BI20" s="351"/>
    </row>
    <row r="21" spans="2:61" ht="30" customHeight="1">
      <c r="B21" s="1109" t="str">
        <f t="shared" si="5"/>
        <v/>
      </c>
      <c r="C21" s="1109"/>
      <c r="D21" s="367" t="str">
        <f>TEXT(B21,"aaa")</f>
        <v/>
      </c>
      <c r="E21" s="1110"/>
      <c r="F21" s="1110"/>
      <c r="H21" s="1109" t="str">
        <f t="shared" si="6"/>
        <v/>
      </c>
      <c r="I21" s="1109"/>
      <c r="J21" s="367" t="str">
        <f t="shared" si="0"/>
        <v/>
      </c>
      <c r="K21" s="1111"/>
      <c r="L21" s="1112"/>
      <c r="N21" s="1109" t="str">
        <f t="shared" si="7"/>
        <v/>
      </c>
      <c r="O21" s="1109"/>
      <c r="P21" s="367" t="str">
        <f t="shared" si="1"/>
        <v/>
      </c>
      <c r="Q21" s="1111"/>
      <c r="R21" s="1112"/>
      <c r="T21" s="1109" t="str">
        <f t="shared" si="8"/>
        <v/>
      </c>
      <c r="U21" s="1109"/>
      <c r="V21" s="367" t="str">
        <f t="shared" si="2"/>
        <v/>
      </c>
      <c r="W21" s="1111"/>
      <c r="X21" s="1112"/>
      <c r="Y21" s="349"/>
      <c r="Z21" s="1109" t="str">
        <f t="shared" si="9"/>
        <v/>
      </c>
      <c r="AA21" s="1109"/>
      <c r="AB21" s="367" t="str">
        <f t="shared" si="3"/>
        <v/>
      </c>
      <c r="AC21" s="1111"/>
      <c r="AD21" s="1112"/>
      <c r="AE21" s="349"/>
      <c r="AF21" s="1109" t="str">
        <f t="shared" si="10"/>
        <v/>
      </c>
      <c r="AG21" s="1109"/>
      <c r="AH21" s="367" t="str">
        <f t="shared" si="4"/>
        <v/>
      </c>
      <c r="AI21" s="1111"/>
      <c r="AJ21" s="1112"/>
      <c r="AK21" s="368"/>
      <c r="AL21" s="350"/>
      <c r="AM21" s="350"/>
      <c r="AN21" s="350"/>
      <c r="AO21" s="351"/>
      <c r="AP21" s="350"/>
      <c r="AQ21" s="92">
        <v>45371</v>
      </c>
      <c r="AR21" s="91" t="s">
        <v>223</v>
      </c>
      <c r="AS21" s="91" t="s">
        <v>221</v>
      </c>
      <c r="AU21" s="351"/>
      <c r="AV21" s="351"/>
      <c r="AW21" s="351"/>
      <c r="AX21" s="351"/>
      <c r="AY21" s="351"/>
      <c r="AZ21" s="351"/>
      <c r="BA21" s="351"/>
      <c r="BB21" s="351"/>
      <c r="BC21" s="351"/>
      <c r="BD21" s="351"/>
      <c r="BE21" s="351"/>
      <c r="BF21" s="351"/>
      <c r="BG21" s="351"/>
      <c r="BH21" s="351"/>
      <c r="BI21" s="351"/>
    </row>
    <row r="22" spans="2:61" ht="30" customHeight="1">
      <c r="B22" s="1109" t="str">
        <f t="shared" si="5"/>
        <v/>
      </c>
      <c r="C22" s="1109"/>
      <c r="D22" s="367" t="str">
        <f t="shared" ref="D22:D47" si="11">TEXT(B22,"aaa")</f>
        <v/>
      </c>
      <c r="E22" s="1110"/>
      <c r="F22" s="1110"/>
      <c r="H22" s="1109" t="str">
        <f t="shared" si="6"/>
        <v/>
      </c>
      <c r="I22" s="1109"/>
      <c r="J22" s="367" t="str">
        <f t="shared" si="0"/>
        <v/>
      </c>
      <c r="K22" s="1111"/>
      <c r="L22" s="1112"/>
      <c r="N22" s="1109" t="str">
        <f t="shared" si="7"/>
        <v/>
      </c>
      <c r="O22" s="1109"/>
      <c r="P22" s="367" t="str">
        <f t="shared" si="1"/>
        <v/>
      </c>
      <c r="Q22" s="1111"/>
      <c r="R22" s="1112"/>
      <c r="T22" s="1109" t="str">
        <f t="shared" si="8"/>
        <v/>
      </c>
      <c r="U22" s="1109"/>
      <c r="V22" s="367" t="str">
        <f t="shared" si="2"/>
        <v/>
      </c>
      <c r="W22" s="1111"/>
      <c r="X22" s="1112"/>
      <c r="Y22" s="349"/>
      <c r="Z22" s="1109" t="str">
        <f t="shared" si="9"/>
        <v/>
      </c>
      <c r="AA22" s="1109"/>
      <c r="AB22" s="367" t="str">
        <f t="shared" si="3"/>
        <v/>
      </c>
      <c r="AC22" s="1111"/>
      <c r="AD22" s="1112"/>
      <c r="AE22" s="349"/>
      <c r="AF22" s="1109" t="str">
        <f t="shared" si="10"/>
        <v/>
      </c>
      <c r="AG22" s="1109"/>
      <c r="AH22" s="367" t="str">
        <f t="shared" si="4"/>
        <v/>
      </c>
      <c r="AI22" s="1111"/>
      <c r="AJ22" s="1112"/>
      <c r="AK22" s="368"/>
      <c r="AL22" s="350"/>
      <c r="AM22" s="350"/>
      <c r="AN22" s="350"/>
      <c r="AO22" s="351"/>
      <c r="AP22" s="350"/>
      <c r="AQ22" s="92">
        <v>45411</v>
      </c>
      <c r="AR22" s="91" t="s">
        <v>156</v>
      </c>
      <c r="AS22" s="91" t="s">
        <v>222</v>
      </c>
      <c r="AU22" s="351"/>
      <c r="AV22" s="351"/>
      <c r="AW22" s="351"/>
      <c r="AX22" s="351"/>
      <c r="AY22" s="351"/>
      <c r="AZ22" s="351"/>
      <c r="BA22" s="351"/>
      <c r="BB22" s="351"/>
      <c r="BC22" s="351"/>
      <c r="BD22" s="351"/>
      <c r="BE22" s="351"/>
      <c r="BF22" s="351"/>
      <c r="BG22" s="351"/>
      <c r="BH22" s="351"/>
      <c r="BI22" s="351"/>
    </row>
    <row r="23" spans="2:61" ht="30" customHeight="1">
      <c r="B23" s="1109" t="str">
        <f t="shared" si="5"/>
        <v/>
      </c>
      <c r="C23" s="1109"/>
      <c r="D23" s="367" t="str">
        <f t="shared" si="11"/>
        <v/>
      </c>
      <c r="E23" s="1110"/>
      <c r="F23" s="1110"/>
      <c r="H23" s="1109" t="str">
        <f t="shared" si="6"/>
        <v/>
      </c>
      <c r="I23" s="1109"/>
      <c r="J23" s="367" t="str">
        <f t="shared" si="0"/>
        <v/>
      </c>
      <c r="K23" s="1111"/>
      <c r="L23" s="1112"/>
      <c r="N23" s="1109" t="str">
        <f t="shared" si="7"/>
        <v/>
      </c>
      <c r="O23" s="1109"/>
      <c r="P23" s="367" t="str">
        <f t="shared" si="1"/>
        <v/>
      </c>
      <c r="Q23" s="1111"/>
      <c r="R23" s="1112"/>
      <c r="T23" s="1109" t="str">
        <f t="shared" si="8"/>
        <v/>
      </c>
      <c r="U23" s="1109"/>
      <c r="V23" s="367" t="str">
        <f t="shared" si="2"/>
        <v/>
      </c>
      <c r="W23" s="1111"/>
      <c r="X23" s="1112"/>
      <c r="Y23" s="349"/>
      <c r="Z23" s="1109" t="str">
        <f t="shared" si="9"/>
        <v/>
      </c>
      <c r="AA23" s="1109"/>
      <c r="AB23" s="367" t="str">
        <f t="shared" si="3"/>
        <v/>
      </c>
      <c r="AC23" s="1111"/>
      <c r="AD23" s="1112"/>
      <c r="AE23" s="349"/>
      <c r="AF23" s="1109" t="str">
        <f t="shared" si="10"/>
        <v/>
      </c>
      <c r="AG23" s="1109"/>
      <c r="AH23" s="367" t="str">
        <f t="shared" si="4"/>
        <v/>
      </c>
      <c r="AI23" s="1111"/>
      <c r="AJ23" s="1112"/>
      <c r="AK23" s="368"/>
      <c r="AL23" s="350"/>
      <c r="AM23" s="350"/>
      <c r="AN23" s="350"/>
      <c r="AO23" s="351"/>
      <c r="AP23" s="350"/>
      <c r="AQ23" s="92">
        <v>45415</v>
      </c>
      <c r="AR23" s="91" t="s">
        <v>226</v>
      </c>
      <c r="AS23" s="91" t="s">
        <v>224</v>
      </c>
      <c r="AU23" s="351"/>
      <c r="AV23" s="351"/>
      <c r="AW23" s="351"/>
      <c r="AX23" s="351"/>
      <c r="AY23" s="351"/>
      <c r="AZ23" s="351"/>
      <c r="BA23" s="351"/>
      <c r="BB23" s="351"/>
      <c r="BC23" s="351"/>
      <c r="BD23" s="351"/>
      <c r="BE23" s="351"/>
      <c r="BF23" s="351"/>
      <c r="BG23" s="351"/>
      <c r="BH23" s="351"/>
      <c r="BI23" s="351"/>
    </row>
    <row r="24" spans="2:61" ht="30" customHeight="1">
      <c r="B24" s="1109" t="str">
        <f t="shared" si="5"/>
        <v/>
      </c>
      <c r="C24" s="1109"/>
      <c r="D24" s="367" t="str">
        <f t="shared" si="11"/>
        <v/>
      </c>
      <c r="E24" s="1110"/>
      <c r="F24" s="1110"/>
      <c r="H24" s="1109" t="str">
        <f t="shared" si="6"/>
        <v/>
      </c>
      <c r="I24" s="1109"/>
      <c r="J24" s="367" t="str">
        <f t="shared" si="0"/>
        <v/>
      </c>
      <c r="K24" s="1111"/>
      <c r="L24" s="1112"/>
      <c r="N24" s="1109" t="str">
        <f t="shared" si="7"/>
        <v/>
      </c>
      <c r="O24" s="1109"/>
      <c r="P24" s="367" t="str">
        <f t="shared" si="1"/>
        <v/>
      </c>
      <c r="Q24" s="1111"/>
      <c r="R24" s="1112"/>
      <c r="T24" s="1109" t="str">
        <f t="shared" si="8"/>
        <v/>
      </c>
      <c r="U24" s="1109"/>
      <c r="V24" s="367" t="str">
        <f t="shared" si="2"/>
        <v/>
      </c>
      <c r="W24" s="1111"/>
      <c r="X24" s="1112"/>
      <c r="Y24" s="349"/>
      <c r="Z24" s="1109" t="str">
        <f t="shared" si="9"/>
        <v/>
      </c>
      <c r="AA24" s="1109"/>
      <c r="AB24" s="367" t="str">
        <f t="shared" si="3"/>
        <v/>
      </c>
      <c r="AC24" s="1111"/>
      <c r="AD24" s="1112"/>
      <c r="AE24" s="349"/>
      <c r="AF24" s="1109" t="str">
        <f t="shared" si="10"/>
        <v/>
      </c>
      <c r="AG24" s="1109"/>
      <c r="AH24" s="367" t="str">
        <f t="shared" si="4"/>
        <v/>
      </c>
      <c r="AI24" s="1111"/>
      <c r="AJ24" s="1112"/>
      <c r="AK24" s="368"/>
      <c r="AL24" s="350"/>
      <c r="AM24" s="350"/>
      <c r="AN24" s="350"/>
      <c r="AO24" s="351"/>
      <c r="AP24" s="350"/>
      <c r="AQ24" s="92">
        <v>45416</v>
      </c>
      <c r="AR24" s="91" t="s">
        <v>216</v>
      </c>
      <c r="AS24" s="91" t="s">
        <v>225</v>
      </c>
      <c r="AU24" s="351"/>
      <c r="AV24" s="351"/>
      <c r="AW24" s="351"/>
      <c r="AX24" s="351"/>
      <c r="AY24" s="351"/>
      <c r="AZ24" s="351"/>
      <c r="BA24" s="351"/>
      <c r="BB24" s="351"/>
      <c r="BC24" s="351"/>
      <c r="BD24" s="351"/>
      <c r="BE24" s="351"/>
      <c r="BF24" s="351"/>
      <c r="BG24" s="351"/>
      <c r="BH24" s="351"/>
      <c r="BI24" s="351"/>
    </row>
    <row r="25" spans="2:61" ht="30" customHeight="1">
      <c r="B25" s="1109" t="str">
        <f t="shared" si="5"/>
        <v/>
      </c>
      <c r="C25" s="1109"/>
      <c r="D25" s="367" t="str">
        <f t="shared" si="11"/>
        <v/>
      </c>
      <c r="E25" s="1110"/>
      <c r="F25" s="1110"/>
      <c r="H25" s="1109" t="str">
        <f t="shared" si="6"/>
        <v/>
      </c>
      <c r="I25" s="1109"/>
      <c r="J25" s="367" t="str">
        <f t="shared" si="0"/>
        <v/>
      </c>
      <c r="K25" s="1111"/>
      <c r="L25" s="1112"/>
      <c r="N25" s="1109" t="str">
        <f t="shared" si="7"/>
        <v/>
      </c>
      <c r="O25" s="1109"/>
      <c r="P25" s="367" t="str">
        <f t="shared" si="1"/>
        <v/>
      </c>
      <c r="Q25" s="1111"/>
      <c r="R25" s="1112"/>
      <c r="T25" s="1109" t="str">
        <f t="shared" si="8"/>
        <v/>
      </c>
      <c r="U25" s="1109"/>
      <c r="V25" s="367" t="str">
        <f t="shared" si="2"/>
        <v/>
      </c>
      <c r="W25" s="1111"/>
      <c r="X25" s="1112"/>
      <c r="Y25" s="349"/>
      <c r="Z25" s="1109" t="str">
        <f t="shared" si="9"/>
        <v/>
      </c>
      <c r="AA25" s="1109"/>
      <c r="AB25" s="367" t="str">
        <f t="shared" si="3"/>
        <v/>
      </c>
      <c r="AC25" s="1111"/>
      <c r="AD25" s="1112"/>
      <c r="AE25" s="349"/>
      <c r="AF25" s="1109" t="str">
        <f t="shared" si="10"/>
        <v/>
      </c>
      <c r="AG25" s="1109"/>
      <c r="AH25" s="367" t="str">
        <f t="shared" si="4"/>
        <v/>
      </c>
      <c r="AI25" s="1111"/>
      <c r="AJ25" s="1112"/>
      <c r="AK25" s="368"/>
      <c r="AL25" s="350"/>
      <c r="AM25" s="350"/>
      <c r="AN25" s="350"/>
      <c r="AO25" s="351"/>
      <c r="AP25" s="350"/>
      <c r="AQ25" s="92">
        <v>45417</v>
      </c>
      <c r="AR25" s="91" t="s">
        <v>155</v>
      </c>
      <c r="AS25" s="91" t="s">
        <v>227</v>
      </c>
      <c r="AU25" s="351"/>
      <c r="AV25" s="351"/>
      <c r="AW25" s="351"/>
      <c r="AX25" s="351"/>
      <c r="AY25" s="351"/>
      <c r="AZ25" s="351"/>
      <c r="BA25" s="351"/>
      <c r="BB25" s="351"/>
      <c r="BC25" s="351"/>
      <c r="BD25" s="351"/>
      <c r="BE25" s="351"/>
      <c r="BF25" s="351"/>
      <c r="BG25" s="351"/>
      <c r="BH25" s="351"/>
      <c r="BI25" s="351"/>
    </row>
    <row r="26" spans="2:61" ht="30" customHeight="1">
      <c r="B26" s="1109" t="str">
        <f t="shared" si="5"/>
        <v/>
      </c>
      <c r="C26" s="1109"/>
      <c r="D26" s="367" t="str">
        <f t="shared" si="11"/>
        <v/>
      </c>
      <c r="E26" s="1110"/>
      <c r="F26" s="1110"/>
      <c r="H26" s="1109" t="str">
        <f t="shared" si="6"/>
        <v/>
      </c>
      <c r="I26" s="1109"/>
      <c r="J26" s="367" t="str">
        <f t="shared" si="0"/>
        <v/>
      </c>
      <c r="K26" s="1111"/>
      <c r="L26" s="1112"/>
      <c r="N26" s="1109" t="str">
        <f t="shared" si="7"/>
        <v/>
      </c>
      <c r="O26" s="1109"/>
      <c r="P26" s="367" t="str">
        <f t="shared" si="1"/>
        <v/>
      </c>
      <c r="Q26" s="1111"/>
      <c r="R26" s="1112"/>
      <c r="T26" s="1109" t="str">
        <f t="shared" si="8"/>
        <v/>
      </c>
      <c r="U26" s="1109"/>
      <c r="V26" s="367" t="str">
        <f t="shared" si="2"/>
        <v/>
      </c>
      <c r="W26" s="1111"/>
      <c r="X26" s="1112"/>
      <c r="Y26" s="349"/>
      <c r="Z26" s="1109" t="str">
        <f t="shared" si="9"/>
        <v/>
      </c>
      <c r="AA26" s="1109"/>
      <c r="AB26" s="367" t="str">
        <f t="shared" si="3"/>
        <v/>
      </c>
      <c r="AC26" s="1111"/>
      <c r="AD26" s="1112"/>
      <c r="AE26" s="349"/>
      <c r="AF26" s="1109" t="str">
        <f t="shared" si="10"/>
        <v/>
      </c>
      <c r="AG26" s="1109"/>
      <c r="AH26" s="367" t="str">
        <f t="shared" si="4"/>
        <v/>
      </c>
      <c r="AI26" s="1111"/>
      <c r="AJ26" s="1112"/>
      <c r="AK26" s="370"/>
      <c r="AQ26" s="92">
        <v>45418</v>
      </c>
      <c r="AR26" s="91" t="s">
        <v>156</v>
      </c>
      <c r="AS26" s="91" t="s">
        <v>237</v>
      </c>
    </row>
    <row r="27" spans="2:61" ht="30" customHeight="1">
      <c r="B27" s="1109" t="str">
        <f t="shared" si="5"/>
        <v/>
      </c>
      <c r="C27" s="1109"/>
      <c r="D27" s="367" t="str">
        <f t="shared" si="11"/>
        <v/>
      </c>
      <c r="E27" s="1110"/>
      <c r="F27" s="1110"/>
      <c r="H27" s="1109" t="str">
        <f t="shared" si="6"/>
        <v/>
      </c>
      <c r="I27" s="1109"/>
      <c r="J27" s="367" t="str">
        <f t="shared" si="0"/>
        <v/>
      </c>
      <c r="K27" s="1111"/>
      <c r="L27" s="1112"/>
      <c r="N27" s="1109" t="str">
        <f t="shared" si="7"/>
        <v/>
      </c>
      <c r="O27" s="1109"/>
      <c r="P27" s="367" t="str">
        <f t="shared" si="1"/>
        <v/>
      </c>
      <c r="Q27" s="1111"/>
      <c r="R27" s="1112"/>
      <c r="T27" s="1109" t="str">
        <f t="shared" si="8"/>
        <v/>
      </c>
      <c r="U27" s="1109"/>
      <c r="V27" s="367" t="str">
        <f t="shared" si="2"/>
        <v/>
      </c>
      <c r="W27" s="1111"/>
      <c r="X27" s="1112"/>
      <c r="Y27" s="349"/>
      <c r="Z27" s="1109" t="str">
        <f t="shared" si="9"/>
        <v/>
      </c>
      <c r="AA27" s="1109"/>
      <c r="AB27" s="367" t="str">
        <f t="shared" si="3"/>
        <v/>
      </c>
      <c r="AC27" s="1111"/>
      <c r="AD27" s="1112"/>
      <c r="AE27" s="349"/>
      <c r="AF27" s="1109" t="str">
        <f t="shared" si="10"/>
        <v/>
      </c>
      <c r="AG27" s="1109"/>
      <c r="AH27" s="367" t="str">
        <f t="shared" si="4"/>
        <v/>
      </c>
      <c r="AI27" s="1111"/>
      <c r="AJ27" s="1112"/>
      <c r="AK27" s="370"/>
      <c r="AQ27" s="92">
        <v>45488</v>
      </c>
      <c r="AR27" s="91" t="s">
        <v>156</v>
      </c>
      <c r="AS27" s="91" t="s">
        <v>228</v>
      </c>
    </row>
    <row r="28" spans="2:61" ht="30" customHeight="1">
      <c r="B28" s="1109" t="str">
        <f t="shared" si="5"/>
        <v/>
      </c>
      <c r="C28" s="1109"/>
      <c r="D28" s="367" t="str">
        <f t="shared" si="11"/>
        <v/>
      </c>
      <c r="E28" s="1110"/>
      <c r="F28" s="1110"/>
      <c r="H28" s="1109" t="str">
        <f t="shared" si="6"/>
        <v/>
      </c>
      <c r="I28" s="1109"/>
      <c r="J28" s="367" t="str">
        <f t="shared" si="0"/>
        <v/>
      </c>
      <c r="K28" s="1111"/>
      <c r="L28" s="1112"/>
      <c r="N28" s="1109" t="str">
        <f t="shared" si="7"/>
        <v/>
      </c>
      <c r="O28" s="1109"/>
      <c r="P28" s="367" t="str">
        <f t="shared" si="1"/>
        <v/>
      </c>
      <c r="Q28" s="1111"/>
      <c r="R28" s="1112"/>
      <c r="T28" s="1109" t="str">
        <f t="shared" si="8"/>
        <v/>
      </c>
      <c r="U28" s="1109"/>
      <c r="V28" s="367" t="str">
        <f t="shared" si="2"/>
        <v/>
      </c>
      <c r="W28" s="1111"/>
      <c r="X28" s="1112"/>
      <c r="Y28" s="349"/>
      <c r="Z28" s="1109" t="str">
        <f t="shared" si="9"/>
        <v/>
      </c>
      <c r="AA28" s="1109"/>
      <c r="AB28" s="367" t="str">
        <f t="shared" si="3"/>
        <v/>
      </c>
      <c r="AC28" s="1111"/>
      <c r="AD28" s="1112"/>
      <c r="AE28" s="349"/>
      <c r="AF28" s="1109" t="str">
        <f t="shared" si="10"/>
        <v/>
      </c>
      <c r="AG28" s="1109"/>
      <c r="AH28" s="367" t="str">
        <f t="shared" si="4"/>
        <v/>
      </c>
      <c r="AI28" s="1111"/>
      <c r="AJ28" s="1112"/>
      <c r="AK28" s="370"/>
      <c r="AQ28" s="92">
        <v>45515</v>
      </c>
      <c r="AR28" s="91" t="s">
        <v>155</v>
      </c>
      <c r="AS28" s="91" t="s">
        <v>229</v>
      </c>
    </row>
    <row r="29" spans="2:61" ht="30" customHeight="1">
      <c r="B29" s="1109" t="str">
        <f t="shared" si="5"/>
        <v/>
      </c>
      <c r="C29" s="1109"/>
      <c r="D29" s="367" t="str">
        <f t="shared" si="11"/>
        <v/>
      </c>
      <c r="E29" s="1110"/>
      <c r="F29" s="1110"/>
      <c r="H29" s="1109" t="str">
        <f t="shared" si="6"/>
        <v/>
      </c>
      <c r="I29" s="1109"/>
      <c r="J29" s="367" t="str">
        <f t="shared" si="0"/>
        <v/>
      </c>
      <c r="K29" s="1111"/>
      <c r="L29" s="1112"/>
      <c r="N29" s="1109" t="str">
        <f t="shared" si="7"/>
        <v/>
      </c>
      <c r="O29" s="1109"/>
      <c r="P29" s="367" t="str">
        <f t="shared" si="1"/>
        <v/>
      </c>
      <c r="Q29" s="1111"/>
      <c r="R29" s="1112"/>
      <c r="T29" s="1109" t="str">
        <f t="shared" si="8"/>
        <v/>
      </c>
      <c r="U29" s="1109"/>
      <c r="V29" s="367" t="str">
        <f t="shared" si="2"/>
        <v/>
      </c>
      <c r="W29" s="1111"/>
      <c r="X29" s="1112"/>
      <c r="Y29" s="349"/>
      <c r="Z29" s="1109" t="str">
        <f t="shared" si="9"/>
        <v/>
      </c>
      <c r="AA29" s="1109"/>
      <c r="AB29" s="367" t="str">
        <f t="shared" si="3"/>
        <v/>
      </c>
      <c r="AC29" s="1111"/>
      <c r="AD29" s="1112"/>
      <c r="AE29" s="349"/>
      <c r="AF29" s="1109" t="str">
        <f t="shared" si="10"/>
        <v/>
      </c>
      <c r="AG29" s="1109"/>
      <c r="AH29" s="367" t="str">
        <f t="shared" si="4"/>
        <v/>
      </c>
      <c r="AI29" s="1111"/>
      <c r="AJ29" s="1112"/>
      <c r="AK29" s="370"/>
      <c r="AQ29" s="92">
        <v>45516</v>
      </c>
      <c r="AR29" s="91" t="s">
        <v>156</v>
      </c>
      <c r="AS29" s="91" t="s">
        <v>237</v>
      </c>
    </row>
    <row r="30" spans="2:61" ht="30" customHeight="1">
      <c r="B30" s="1109" t="str">
        <f t="shared" si="5"/>
        <v/>
      </c>
      <c r="C30" s="1109"/>
      <c r="D30" s="367" t="str">
        <f t="shared" si="11"/>
        <v/>
      </c>
      <c r="E30" s="1110"/>
      <c r="F30" s="1110"/>
      <c r="H30" s="1109" t="str">
        <f t="shared" si="6"/>
        <v/>
      </c>
      <c r="I30" s="1109"/>
      <c r="J30" s="367" t="str">
        <f t="shared" si="0"/>
        <v/>
      </c>
      <c r="K30" s="1111"/>
      <c r="L30" s="1112"/>
      <c r="N30" s="1109" t="str">
        <f t="shared" si="7"/>
        <v/>
      </c>
      <c r="O30" s="1109"/>
      <c r="P30" s="367" t="str">
        <f t="shared" si="1"/>
        <v/>
      </c>
      <c r="Q30" s="1111"/>
      <c r="R30" s="1112"/>
      <c r="T30" s="1109" t="str">
        <f t="shared" si="8"/>
        <v/>
      </c>
      <c r="U30" s="1109"/>
      <c r="V30" s="367" t="str">
        <f t="shared" si="2"/>
        <v/>
      </c>
      <c r="W30" s="1111"/>
      <c r="X30" s="1112"/>
      <c r="Y30" s="349"/>
      <c r="Z30" s="1109" t="str">
        <f t="shared" si="9"/>
        <v/>
      </c>
      <c r="AA30" s="1109"/>
      <c r="AB30" s="367" t="str">
        <f t="shared" si="3"/>
        <v/>
      </c>
      <c r="AC30" s="1111"/>
      <c r="AD30" s="1112"/>
      <c r="AE30" s="349"/>
      <c r="AF30" s="1109" t="str">
        <f t="shared" si="10"/>
        <v/>
      </c>
      <c r="AG30" s="1109"/>
      <c r="AH30" s="367" t="str">
        <f t="shared" si="4"/>
        <v/>
      </c>
      <c r="AI30" s="1111"/>
      <c r="AJ30" s="1112"/>
      <c r="AK30" s="370"/>
      <c r="AQ30" s="92">
        <v>45551</v>
      </c>
      <c r="AR30" s="91" t="s">
        <v>156</v>
      </c>
      <c r="AS30" s="91" t="s">
        <v>230</v>
      </c>
    </row>
    <row r="31" spans="2:61" ht="30" customHeight="1">
      <c r="B31" s="1109" t="str">
        <f t="shared" si="5"/>
        <v/>
      </c>
      <c r="C31" s="1109"/>
      <c r="D31" s="367" t="str">
        <f t="shared" si="11"/>
        <v/>
      </c>
      <c r="E31" s="1110"/>
      <c r="F31" s="1110"/>
      <c r="H31" s="1109" t="str">
        <f t="shared" si="6"/>
        <v/>
      </c>
      <c r="I31" s="1109"/>
      <c r="J31" s="367" t="str">
        <f t="shared" si="0"/>
        <v/>
      </c>
      <c r="K31" s="1111"/>
      <c r="L31" s="1112"/>
      <c r="N31" s="1109" t="str">
        <f t="shared" si="7"/>
        <v/>
      </c>
      <c r="O31" s="1109"/>
      <c r="P31" s="367" t="str">
        <f t="shared" si="1"/>
        <v/>
      </c>
      <c r="Q31" s="1111"/>
      <c r="R31" s="1112"/>
      <c r="T31" s="1109" t="str">
        <f t="shared" si="8"/>
        <v/>
      </c>
      <c r="U31" s="1109"/>
      <c r="V31" s="367" t="str">
        <f t="shared" si="2"/>
        <v/>
      </c>
      <c r="W31" s="1111"/>
      <c r="X31" s="1112"/>
      <c r="Y31" s="349"/>
      <c r="Z31" s="1109" t="str">
        <f t="shared" si="9"/>
        <v/>
      </c>
      <c r="AA31" s="1109"/>
      <c r="AB31" s="367" t="str">
        <f t="shared" si="3"/>
        <v/>
      </c>
      <c r="AC31" s="1111"/>
      <c r="AD31" s="1112"/>
      <c r="AE31" s="349"/>
      <c r="AF31" s="1109" t="str">
        <f t="shared" si="10"/>
        <v/>
      </c>
      <c r="AG31" s="1109"/>
      <c r="AH31" s="367" t="str">
        <f t="shared" si="4"/>
        <v/>
      </c>
      <c r="AI31" s="1111"/>
      <c r="AJ31" s="1112"/>
      <c r="AK31" s="370"/>
      <c r="AQ31" s="92">
        <v>45557</v>
      </c>
      <c r="AR31" s="91" t="s">
        <v>155</v>
      </c>
      <c r="AS31" s="91" t="s">
        <v>231</v>
      </c>
    </row>
    <row r="32" spans="2:61" ht="30" customHeight="1">
      <c r="B32" s="1109" t="str">
        <f t="shared" si="5"/>
        <v/>
      </c>
      <c r="C32" s="1109"/>
      <c r="D32" s="367" t="str">
        <f t="shared" si="11"/>
        <v/>
      </c>
      <c r="E32" s="1110"/>
      <c r="F32" s="1110"/>
      <c r="H32" s="1109" t="str">
        <f t="shared" si="6"/>
        <v/>
      </c>
      <c r="I32" s="1109"/>
      <c r="J32" s="367" t="str">
        <f t="shared" si="0"/>
        <v/>
      </c>
      <c r="K32" s="1111"/>
      <c r="L32" s="1112"/>
      <c r="N32" s="1109" t="str">
        <f t="shared" si="7"/>
        <v/>
      </c>
      <c r="O32" s="1109"/>
      <c r="P32" s="367" t="str">
        <f t="shared" si="1"/>
        <v/>
      </c>
      <c r="Q32" s="1111"/>
      <c r="R32" s="1112"/>
      <c r="T32" s="1109" t="str">
        <f t="shared" si="8"/>
        <v/>
      </c>
      <c r="U32" s="1109"/>
      <c r="V32" s="367" t="str">
        <f t="shared" si="2"/>
        <v/>
      </c>
      <c r="W32" s="1111"/>
      <c r="X32" s="1112"/>
      <c r="Y32" s="349"/>
      <c r="Z32" s="1109" t="str">
        <f t="shared" si="9"/>
        <v/>
      </c>
      <c r="AA32" s="1109"/>
      <c r="AB32" s="367" t="str">
        <f t="shared" si="3"/>
        <v/>
      </c>
      <c r="AC32" s="1111"/>
      <c r="AD32" s="1112"/>
      <c r="AE32" s="349"/>
      <c r="AF32" s="1109" t="str">
        <f t="shared" si="10"/>
        <v/>
      </c>
      <c r="AG32" s="1109"/>
      <c r="AH32" s="367" t="str">
        <f t="shared" si="4"/>
        <v/>
      </c>
      <c r="AI32" s="1111"/>
      <c r="AJ32" s="1112"/>
      <c r="AK32" s="370"/>
      <c r="AQ32" s="92">
        <v>45558</v>
      </c>
      <c r="AR32" s="91" t="s">
        <v>156</v>
      </c>
      <c r="AS32" s="91" t="s">
        <v>237</v>
      </c>
    </row>
    <row r="33" spans="2:45" ht="30" customHeight="1">
      <c r="B33" s="1109" t="str">
        <f t="shared" si="5"/>
        <v/>
      </c>
      <c r="C33" s="1109"/>
      <c r="D33" s="367" t="str">
        <f t="shared" si="11"/>
        <v/>
      </c>
      <c r="E33" s="1110"/>
      <c r="F33" s="1110"/>
      <c r="H33" s="1109" t="str">
        <f t="shared" si="6"/>
        <v/>
      </c>
      <c r="I33" s="1109"/>
      <c r="J33" s="367" t="str">
        <f t="shared" si="0"/>
        <v/>
      </c>
      <c r="K33" s="1111"/>
      <c r="L33" s="1112"/>
      <c r="N33" s="1109" t="str">
        <f t="shared" si="7"/>
        <v/>
      </c>
      <c r="O33" s="1109"/>
      <c r="P33" s="367" t="str">
        <f t="shared" si="1"/>
        <v/>
      </c>
      <c r="Q33" s="1111"/>
      <c r="R33" s="1112"/>
      <c r="T33" s="1109" t="str">
        <f t="shared" si="8"/>
        <v/>
      </c>
      <c r="U33" s="1109"/>
      <c r="V33" s="367" t="str">
        <f t="shared" si="2"/>
        <v/>
      </c>
      <c r="W33" s="1111"/>
      <c r="X33" s="1112"/>
      <c r="Y33" s="349"/>
      <c r="Z33" s="1109" t="str">
        <f t="shared" si="9"/>
        <v/>
      </c>
      <c r="AA33" s="1109"/>
      <c r="AB33" s="367" t="str">
        <f t="shared" si="3"/>
        <v/>
      </c>
      <c r="AC33" s="1111"/>
      <c r="AD33" s="1112"/>
      <c r="AE33" s="349"/>
      <c r="AF33" s="1109" t="str">
        <f t="shared" si="10"/>
        <v/>
      </c>
      <c r="AG33" s="1109"/>
      <c r="AH33" s="367" t="str">
        <f t="shared" si="4"/>
        <v/>
      </c>
      <c r="AI33" s="1111"/>
      <c r="AJ33" s="1112"/>
      <c r="AK33" s="370"/>
      <c r="AQ33" s="92">
        <v>45579</v>
      </c>
      <c r="AR33" s="91" t="s">
        <v>156</v>
      </c>
      <c r="AS33" s="91" t="s">
        <v>240</v>
      </c>
    </row>
    <row r="34" spans="2:45" ht="30" customHeight="1">
      <c r="B34" s="1109" t="str">
        <f t="shared" si="5"/>
        <v/>
      </c>
      <c r="C34" s="1109"/>
      <c r="D34" s="367" t="str">
        <f t="shared" si="11"/>
        <v/>
      </c>
      <c r="E34" s="1110"/>
      <c r="F34" s="1110"/>
      <c r="H34" s="1109" t="str">
        <f t="shared" si="6"/>
        <v/>
      </c>
      <c r="I34" s="1109"/>
      <c r="J34" s="367" t="str">
        <f t="shared" si="0"/>
        <v/>
      </c>
      <c r="K34" s="1111"/>
      <c r="L34" s="1112"/>
      <c r="N34" s="1109" t="str">
        <f t="shared" si="7"/>
        <v/>
      </c>
      <c r="O34" s="1109"/>
      <c r="P34" s="367" t="str">
        <f t="shared" si="1"/>
        <v/>
      </c>
      <c r="Q34" s="1111"/>
      <c r="R34" s="1112"/>
      <c r="T34" s="1109" t="str">
        <f t="shared" si="8"/>
        <v/>
      </c>
      <c r="U34" s="1109"/>
      <c r="V34" s="367" t="str">
        <f t="shared" si="2"/>
        <v/>
      </c>
      <c r="W34" s="1111"/>
      <c r="X34" s="1112"/>
      <c r="Y34" s="349"/>
      <c r="Z34" s="1109" t="str">
        <f t="shared" si="9"/>
        <v/>
      </c>
      <c r="AA34" s="1109"/>
      <c r="AB34" s="367" t="str">
        <f t="shared" si="3"/>
        <v/>
      </c>
      <c r="AC34" s="1111"/>
      <c r="AD34" s="1112"/>
      <c r="AE34" s="349"/>
      <c r="AF34" s="1109" t="str">
        <f t="shared" si="10"/>
        <v/>
      </c>
      <c r="AG34" s="1109"/>
      <c r="AH34" s="367" t="str">
        <f t="shared" si="4"/>
        <v/>
      </c>
      <c r="AI34" s="1111"/>
      <c r="AJ34" s="1112"/>
      <c r="AK34" s="370"/>
      <c r="AQ34" s="92">
        <v>45599</v>
      </c>
      <c r="AR34" s="91" t="s">
        <v>155</v>
      </c>
      <c r="AS34" s="91" t="s">
        <v>233</v>
      </c>
    </row>
    <row r="35" spans="2:45" ht="30" customHeight="1">
      <c r="B35" s="1109" t="str">
        <f t="shared" si="5"/>
        <v/>
      </c>
      <c r="C35" s="1109"/>
      <c r="D35" s="367" t="str">
        <f t="shared" si="11"/>
        <v/>
      </c>
      <c r="E35" s="1110"/>
      <c r="F35" s="1110"/>
      <c r="H35" s="1109" t="str">
        <f t="shared" si="6"/>
        <v/>
      </c>
      <c r="I35" s="1109"/>
      <c r="J35" s="367" t="str">
        <f t="shared" si="0"/>
        <v/>
      </c>
      <c r="K35" s="1111"/>
      <c r="L35" s="1112"/>
      <c r="N35" s="1109" t="str">
        <f t="shared" si="7"/>
        <v/>
      </c>
      <c r="O35" s="1109"/>
      <c r="P35" s="367" t="str">
        <f t="shared" si="1"/>
        <v/>
      </c>
      <c r="Q35" s="1111"/>
      <c r="R35" s="1112"/>
      <c r="T35" s="1109" t="str">
        <f t="shared" si="8"/>
        <v/>
      </c>
      <c r="U35" s="1109"/>
      <c r="V35" s="367" t="str">
        <f t="shared" si="2"/>
        <v/>
      </c>
      <c r="W35" s="1111"/>
      <c r="X35" s="1112"/>
      <c r="Y35" s="349"/>
      <c r="Z35" s="1109" t="str">
        <f t="shared" si="9"/>
        <v/>
      </c>
      <c r="AA35" s="1109"/>
      <c r="AB35" s="367" t="str">
        <f t="shared" si="3"/>
        <v/>
      </c>
      <c r="AC35" s="1111"/>
      <c r="AD35" s="1112"/>
      <c r="AE35" s="349"/>
      <c r="AF35" s="1109" t="str">
        <f t="shared" si="10"/>
        <v/>
      </c>
      <c r="AG35" s="1109"/>
      <c r="AH35" s="367" t="str">
        <f t="shared" si="4"/>
        <v/>
      </c>
      <c r="AI35" s="1111"/>
      <c r="AJ35" s="1112"/>
      <c r="AK35" s="370"/>
      <c r="AQ35" s="92">
        <v>45600</v>
      </c>
      <c r="AR35" s="91" t="s">
        <v>156</v>
      </c>
      <c r="AS35" s="91" t="s">
        <v>237</v>
      </c>
    </row>
    <row r="36" spans="2:45" ht="30" customHeight="1">
      <c r="B36" s="1109" t="str">
        <f t="shared" si="5"/>
        <v/>
      </c>
      <c r="C36" s="1109"/>
      <c r="D36" s="367" t="str">
        <f t="shared" si="11"/>
        <v/>
      </c>
      <c r="E36" s="1110"/>
      <c r="F36" s="1110"/>
      <c r="H36" s="1109" t="str">
        <f t="shared" si="6"/>
        <v/>
      </c>
      <c r="I36" s="1109"/>
      <c r="J36" s="367" t="str">
        <f t="shared" si="0"/>
        <v/>
      </c>
      <c r="K36" s="1111"/>
      <c r="L36" s="1112"/>
      <c r="N36" s="1109" t="str">
        <f t="shared" si="7"/>
        <v/>
      </c>
      <c r="O36" s="1109"/>
      <c r="P36" s="367" t="str">
        <f t="shared" si="1"/>
        <v/>
      </c>
      <c r="Q36" s="1111"/>
      <c r="R36" s="1112"/>
      <c r="T36" s="1109" t="str">
        <f t="shared" si="8"/>
        <v/>
      </c>
      <c r="U36" s="1109"/>
      <c r="V36" s="367" t="str">
        <f t="shared" si="2"/>
        <v/>
      </c>
      <c r="W36" s="1111"/>
      <c r="X36" s="1112"/>
      <c r="Y36" s="349"/>
      <c r="Z36" s="1109" t="str">
        <f t="shared" si="9"/>
        <v/>
      </c>
      <c r="AA36" s="1109"/>
      <c r="AB36" s="367" t="str">
        <f t="shared" si="3"/>
        <v/>
      </c>
      <c r="AC36" s="1111"/>
      <c r="AD36" s="1112"/>
      <c r="AE36" s="349"/>
      <c r="AF36" s="1109" t="str">
        <f t="shared" si="10"/>
        <v/>
      </c>
      <c r="AG36" s="1109"/>
      <c r="AH36" s="367" t="str">
        <f t="shared" si="4"/>
        <v/>
      </c>
      <c r="AI36" s="1111"/>
      <c r="AJ36" s="1112"/>
      <c r="AK36" s="370"/>
      <c r="AQ36" s="92">
        <v>45619</v>
      </c>
      <c r="AR36" s="91" t="s">
        <v>216</v>
      </c>
      <c r="AS36" s="91" t="s">
        <v>234</v>
      </c>
    </row>
    <row r="37" spans="2:45" ht="30" customHeight="1">
      <c r="B37" s="1109" t="str">
        <f t="shared" si="5"/>
        <v/>
      </c>
      <c r="C37" s="1109"/>
      <c r="D37" s="367" t="str">
        <f t="shared" si="11"/>
        <v/>
      </c>
      <c r="E37" s="1110"/>
      <c r="F37" s="1110"/>
      <c r="H37" s="1109" t="str">
        <f t="shared" si="6"/>
        <v/>
      </c>
      <c r="I37" s="1109"/>
      <c r="J37" s="367" t="str">
        <f t="shared" si="0"/>
        <v/>
      </c>
      <c r="K37" s="1111"/>
      <c r="L37" s="1112"/>
      <c r="N37" s="1109" t="str">
        <f t="shared" si="7"/>
        <v/>
      </c>
      <c r="O37" s="1109"/>
      <c r="P37" s="367" t="str">
        <f t="shared" si="1"/>
        <v/>
      </c>
      <c r="Q37" s="1111"/>
      <c r="R37" s="1112"/>
      <c r="T37" s="1109" t="str">
        <f t="shared" si="8"/>
        <v/>
      </c>
      <c r="U37" s="1109"/>
      <c r="V37" s="367" t="str">
        <f t="shared" si="2"/>
        <v/>
      </c>
      <c r="W37" s="1111"/>
      <c r="X37" s="1112"/>
      <c r="Y37" s="349"/>
      <c r="Z37" s="1109" t="str">
        <f t="shared" si="9"/>
        <v/>
      </c>
      <c r="AA37" s="1109"/>
      <c r="AB37" s="367" t="str">
        <f t="shared" si="3"/>
        <v/>
      </c>
      <c r="AC37" s="1111"/>
      <c r="AD37" s="1112"/>
      <c r="AE37" s="349"/>
      <c r="AF37" s="1109" t="str">
        <f t="shared" si="10"/>
        <v/>
      </c>
      <c r="AG37" s="1109"/>
      <c r="AH37" s="367" t="str">
        <f t="shared" si="4"/>
        <v/>
      </c>
      <c r="AI37" s="1111"/>
      <c r="AJ37" s="1112"/>
      <c r="AK37" s="370"/>
      <c r="AQ37" s="92">
        <v>45658</v>
      </c>
      <c r="AR37" s="91" t="s">
        <v>223</v>
      </c>
      <c r="AS37" s="91" t="s">
        <v>211</v>
      </c>
    </row>
    <row r="38" spans="2:45" ht="30" customHeight="1">
      <c r="B38" s="1109" t="str">
        <f t="shared" si="5"/>
        <v/>
      </c>
      <c r="C38" s="1109"/>
      <c r="D38" s="367" t="str">
        <f t="shared" si="11"/>
        <v/>
      </c>
      <c r="E38" s="1110"/>
      <c r="F38" s="1110"/>
      <c r="H38" s="1109" t="str">
        <f t="shared" si="6"/>
        <v/>
      </c>
      <c r="I38" s="1109"/>
      <c r="J38" s="367" t="str">
        <f t="shared" si="0"/>
        <v/>
      </c>
      <c r="K38" s="1111"/>
      <c r="L38" s="1112"/>
      <c r="N38" s="1109" t="str">
        <f t="shared" si="7"/>
        <v/>
      </c>
      <c r="O38" s="1109"/>
      <c r="P38" s="367" t="str">
        <f t="shared" si="1"/>
        <v/>
      </c>
      <c r="Q38" s="1111"/>
      <c r="R38" s="1112"/>
      <c r="T38" s="1109" t="str">
        <f t="shared" si="8"/>
        <v/>
      </c>
      <c r="U38" s="1109"/>
      <c r="V38" s="367" t="str">
        <f t="shared" si="2"/>
        <v/>
      </c>
      <c r="W38" s="1111"/>
      <c r="X38" s="1112"/>
      <c r="Y38" s="349"/>
      <c r="Z38" s="1109" t="str">
        <f t="shared" si="9"/>
        <v/>
      </c>
      <c r="AA38" s="1109"/>
      <c r="AB38" s="367" t="str">
        <f t="shared" si="3"/>
        <v/>
      </c>
      <c r="AC38" s="1111"/>
      <c r="AD38" s="1112"/>
      <c r="AE38" s="349"/>
      <c r="AF38" s="1109" t="str">
        <f t="shared" si="10"/>
        <v/>
      </c>
      <c r="AG38" s="1109"/>
      <c r="AH38" s="367" t="str">
        <f t="shared" si="4"/>
        <v/>
      </c>
      <c r="AI38" s="1111"/>
      <c r="AJ38" s="1112"/>
      <c r="AK38" s="370"/>
      <c r="AQ38" s="92">
        <v>45670</v>
      </c>
      <c r="AR38" s="91" t="s">
        <v>156</v>
      </c>
      <c r="AS38" s="91" t="s">
        <v>215</v>
      </c>
    </row>
    <row r="39" spans="2:45" ht="30" customHeight="1">
      <c r="B39" s="1109" t="str">
        <f t="shared" si="5"/>
        <v/>
      </c>
      <c r="C39" s="1109"/>
      <c r="D39" s="367" t="str">
        <f t="shared" si="11"/>
        <v/>
      </c>
      <c r="E39" s="1110"/>
      <c r="F39" s="1110"/>
      <c r="H39" s="1109" t="str">
        <f t="shared" si="6"/>
        <v/>
      </c>
      <c r="I39" s="1109"/>
      <c r="J39" s="367" t="str">
        <f t="shared" si="0"/>
        <v/>
      </c>
      <c r="K39" s="1111"/>
      <c r="L39" s="1112"/>
      <c r="N39" s="1109" t="str">
        <f t="shared" si="7"/>
        <v/>
      </c>
      <c r="O39" s="1109"/>
      <c r="P39" s="367" t="str">
        <f t="shared" si="1"/>
        <v/>
      </c>
      <c r="Q39" s="1111"/>
      <c r="R39" s="1112"/>
      <c r="T39" s="1109" t="str">
        <f t="shared" si="8"/>
        <v/>
      </c>
      <c r="U39" s="1109"/>
      <c r="V39" s="367" t="str">
        <f t="shared" si="2"/>
        <v/>
      </c>
      <c r="W39" s="1111"/>
      <c r="X39" s="1112"/>
      <c r="Y39" s="349"/>
      <c r="Z39" s="1109" t="str">
        <f t="shared" si="9"/>
        <v/>
      </c>
      <c r="AA39" s="1109"/>
      <c r="AB39" s="367" t="str">
        <f t="shared" si="3"/>
        <v/>
      </c>
      <c r="AC39" s="1111"/>
      <c r="AD39" s="1112"/>
      <c r="AE39" s="349"/>
      <c r="AF39" s="1109" t="str">
        <f t="shared" si="10"/>
        <v/>
      </c>
      <c r="AG39" s="1109"/>
      <c r="AH39" s="367" t="str">
        <f t="shared" si="4"/>
        <v/>
      </c>
      <c r="AI39" s="1111"/>
      <c r="AJ39" s="1112"/>
      <c r="AK39" s="370"/>
      <c r="AQ39" s="92">
        <v>45699</v>
      </c>
      <c r="AR39" s="91" t="s">
        <v>220</v>
      </c>
      <c r="AS39" s="91" t="s">
        <v>217</v>
      </c>
    </row>
    <row r="40" spans="2:45" ht="30" customHeight="1">
      <c r="B40" s="1109" t="str">
        <f t="shared" si="5"/>
        <v/>
      </c>
      <c r="C40" s="1109"/>
      <c r="D40" s="367" t="str">
        <f t="shared" si="11"/>
        <v/>
      </c>
      <c r="E40" s="1110"/>
      <c r="F40" s="1110"/>
      <c r="H40" s="1109" t="str">
        <f t="shared" si="6"/>
        <v/>
      </c>
      <c r="I40" s="1109"/>
      <c r="J40" s="367" t="str">
        <f t="shared" si="0"/>
        <v/>
      </c>
      <c r="K40" s="1111"/>
      <c r="L40" s="1112"/>
      <c r="N40" s="1109" t="str">
        <f t="shared" si="7"/>
        <v/>
      </c>
      <c r="O40" s="1109"/>
      <c r="P40" s="367" t="str">
        <f t="shared" si="1"/>
        <v/>
      </c>
      <c r="Q40" s="1111"/>
      <c r="R40" s="1112"/>
      <c r="T40" s="1109" t="str">
        <f t="shared" si="8"/>
        <v/>
      </c>
      <c r="U40" s="1109"/>
      <c r="V40" s="367" t="str">
        <f t="shared" si="2"/>
        <v/>
      </c>
      <c r="W40" s="1111"/>
      <c r="X40" s="1112"/>
      <c r="Y40" s="349"/>
      <c r="Z40" s="1109" t="str">
        <f t="shared" si="9"/>
        <v/>
      </c>
      <c r="AA40" s="1109"/>
      <c r="AB40" s="367" t="str">
        <f t="shared" si="3"/>
        <v/>
      </c>
      <c r="AC40" s="1111"/>
      <c r="AD40" s="1112"/>
      <c r="AE40" s="349"/>
      <c r="AF40" s="1109" t="str">
        <f t="shared" si="10"/>
        <v/>
      </c>
      <c r="AG40" s="1109"/>
      <c r="AH40" s="367" t="str">
        <f t="shared" si="4"/>
        <v/>
      </c>
      <c r="AI40" s="1111"/>
      <c r="AJ40" s="1112"/>
      <c r="AK40" s="370"/>
      <c r="AQ40" s="92">
        <v>45711</v>
      </c>
      <c r="AR40" s="91" t="s">
        <v>155</v>
      </c>
      <c r="AS40" s="91" t="s">
        <v>219</v>
      </c>
    </row>
    <row r="41" spans="2:45" ht="30" customHeight="1">
      <c r="B41" s="1109" t="str">
        <f t="shared" si="5"/>
        <v/>
      </c>
      <c r="C41" s="1109"/>
      <c r="D41" s="367" t="str">
        <f t="shared" si="11"/>
        <v/>
      </c>
      <c r="E41" s="1110"/>
      <c r="F41" s="1110"/>
      <c r="H41" s="1109" t="str">
        <f t="shared" si="6"/>
        <v/>
      </c>
      <c r="I41" s="1109"/>
      <c r="J41" s="367" t="str">
        <f t="shared" si="0"/>
        <v/>
      </c>
      <c r="K41" s="1111"/>
      <c r="L41" s="1112"/>
      <c r="N41" s="1109" t="str">
        <f t="shared" si="7"/>
        <v/>
      </c>
      <c r="O41" s="1109"/>
      <c r="P41" s="367" t="str">
        <f t="shared" si="1"/>
        <v/>
      </c>
      <c r="Q41" s="1111"/>
      <c r="R41" s="1112"/>
      <c r="T41" s="1109" t="str">
        <f t="shared" si="8"/>
        <v/>
      </c>
      <c r="U41" s="1109"/>
      <c r="V41" s="367" t="str">
        <f t="shared" si="2"/>
        <v/>
      </c>
      <c r="W41" s="1111"/>
      <c r="X41" s="1112"/>
      <c r="Y41" s="349"/>
      <c r="Z41" s="1109" t="str">
        <f t="shared" si="9"/>
        <v/>
      </c>
      <c r="AA41" s="1109"/>
      <c r="AB41" s="367" t="str">
        <f t="shared" si="3"/>
        <v/>
      </c>
      <c r="AC41" s="1111"/>
      <c r="AD41" s="1112"/>
      <c r="AE41" s="349"/>
      <c r="AF41" s="1109" t="str">
        <f t="shared" si="10"/>
        <v/>
      </c>
      <c r="AG41" s="1109"/>
      <c r="AH41" s="367" t="str">
        <f t="shared" si="4"/>
        <v/>
      </c>
      <c r="AI41" s="1111"/>
      <c r="AJ41" s="1112"/>
      <c r="AK41" s="370"/>
      <c r="AQ41" s="92">
        <v>45712</v>
      </c>
      <c r="AR41" s="91" t="s">
        <v>156</v>
      </c>
      <c r="AS41" s="91" t="s">
        <v>237</v>
      </c>
    </row>
    <row r="42" spans="2:45" ht="30" customHeight="1">
      <c r="B42" s="1109" t="str">
        <f t="shared" si="5"/>
        <v/>
      </c>
      <c r="C42" s="1109"/>
      <c r="D42" s="367" t="str">
        <f t="shared" si="11"/>
        <v/>
      </c>
      <c r="E42" s="1110"/>
      <c r="F42" s="1110"/>
      <c r="H42" s="1109" t="str">
        <f t="shared" si="6"/>
        <v/>
      </c>
      <c r="I42" s="1109"/>
      <c r="J42" s="367" t="str">
        <f t="shared" si="0"/>
        <v/>
      </c>
      <c r="K42" s="1111"/>
      <c r="L42" s="1112"/>
      <c r="N42" s="1109" t="str">
        <f t="shared" si="7"/>
        <v/>
      </c>
      <c r="O42" s="1109"/>
      <c r="P42" s="367" t="str">
        <f t="shared" si="1"/>
        <v/>
      </c>
      <c r="Q42" s="1111"/>
      <c r="R42" s="1112"/>
      <c r="T42" s="1109" t="str">
        <f t="shared" si="8"/>
        <v/>
      </c>
      <c r="U42" s="1109"/>
      <c r="V42" s="367" t="str">
        <f t="shared" si="2"/>
        <v/>
      </c>
      <c r="W42" s="1111"/>
      <c r="X42" s="1112"/>
      <c r="Y42" s="349"/>
      <c r="Z42" s="1109" t="str">
        <f t="shared" si="9"/>
        <v/>
      </c>
      <c r="AA42" s="1109"/>
      <c r="AB42" s="367" t="str">
        <f t="shared" si="3"/>
        <v/>
      </c>
      <c r="AC42" s="1111"/>
      <c r="AD42" s="1112"/>
      <c r="AE42" s="349"/>
      <c r="AF42" s="1109" t="str">
        <f t="shared" si="10"/>
        <v/>
      </c>
      <c r="AG42" s="1109"/>
      <c r="AH42" s="367" t="str">
        <f t="shared" si="4"/>
        <v/>
      </c>
      <c r="AI42" s="1111"/>
      <c r="AJ42" s="1112"/>
      <c r="AK42" s="370"/>
      <c r="AQ42" s="92">
        <v>45736</v>
      </c>
      <c r="AR42" s="91" t="s">
        <v>218</v>
      </c>
      <c r="AS42" s="91" t="s">
        <v>221</v>
      </c>
    </row>
    <row r="43" spans="2:45" ht="30" customHeight="1">
      <c r="B43" s="1109" t="str">
        <f t="shared" si="5"/>
        <v/>
      </c>
      <c r="C43" s="1109"/>
      <c r="D43" s="367" t="str">
        <f t="shared" si="11"/>
        <v/>
      </c>
      <c r="E43" s="1110"/>
      <c r="F43" s="1110"/>
      <c r="H43" s="1109" t="str">
        <f t="shared" si="6"/>
        <v/>
      </c>
      <c r="I43" s="1109"/>
      <c r="J43" s="367" t="str">
        <f t="shared" si="0"/>
        <v/>
      </c>
      <c r="K43" s="1111"/>
      <c r="L43" s="1112"/>
      <c r="N43" s="1109" t="str">
        <f t="shared" si="7"/>
        <v/>
      </c>
      <c r="O43" s="1109"/>
      <c r="P43" s="367" t="str">
        <f t="shared" si="1"/>
        <v/>
      </c>
      <c r="Q43" s="1111"/>
      <c r="R43" s="1112"/>
      <c r="T43" s="1109" t="str">
        <f t="shared" si="8"/>
        <v/>
      </c>
      <c r="U43" s="1109"/>
      <c r="V43" s="367" t="str">
        <f t="shared" si="2"/>
        <v/>
      </c>
      <c r="W43" s="1111"/>
      <c r="X43" s="1112"/>
      <c r="Y43" s="349"/>
      <c r="Z43" s="1109" t="str">
        <f t="shared" si="9"/>
        <v/>
      </c>
      <c r="AA43" s="1109"/>
      <c r="AB43" s="367" t="str">
        <f t="shared" si="3"/>
        <v/>
      </c>
      <c r="AC43" s="1111"/>
      <c r="AD43" s="1112"/>
      <c r="AE43" s="349"/>
      <c r="AF43" s="1109" t="str">
        <f t="shared" si="10"/>
        <v/>
      </c>
      <c r="AG43" s="1109"/>
      <c r="AH43" s="367" t="str">
        <f t="shared" si="4"/>
        <v/>
      </c>
      <c r="AI43" s="1111"/>
      <c r="AJ43" s="1112"/>
      <c r="AK43" s="370"/>
      <c r="AQ43" s="92">
        <v>45776</v>
      </c>
      <c r="AR43" s="91" t="s">
        <v>220</v>
      </c>
      <c r="AS43" s="91" t="s">
        <v>222</v>
      </c>
    </row>
    <row r="44" spans="2:45" ht="30" customHeight="1">
      <c r="B44" s="1109" t="str">
        <f t="shared" si="5"/>
        <v/>
      </c>
      <c r="C44" s="1109"/>
      <c r="D44" s="367" t="str">
        <f t="shared" si="11"/>
        <v/>
      </c>
      <c r="E44" s="1110"/>
      <c r="F44" s="1110"/>
      <c r="H44" s="1109" t="str">
        <f t="shared" si="6"/>
        <v/>
      </c>
      <c r="I44" s="1109"/>
      <c r="J44" s="367" t="str">
        <f t="shared" si="0"/>
        <v/>
      </c>
      <c r="K44" s="1111"/>
      <c r="L44" s="1112"/>
      <c r="N44" s="1109" t="str">
        <f t="shared" si="7"/>
        <v/>
      </c>
      <c r="O44" s="1109"/>
      <c r="P44" s="367" t="str">
        <f t="shared" si="1"/>
        <v/>
      </c>
      <c r="Q44" s="1111"/>
      <c r="R44" s="1112"/>
      <c r="T44" s="1109" t="str">
        <f t="shared" si="8"/>
        <v/>
      </c>
      <c r="U44" s="1109"/>
      <c r="V44" s="367" t="str">
        <f t="shared" si="2"/>
        <v/>
      </c>
      <c r="W44" s="1111"/>
      <c r="X44" s="1112"/>
      <c r="Y44" s="349"/>
      <c r="Z44" s="1109" t="str">
        <f t="shared" si="9"/>
        <v/>
      </c>
      <c r="AA44" s="1109"/>
      <c r="AB44" s="367" t="str">
        <f t="shared" si="3"/>
        <v/>
      </c>
      <c r="AC44" s="1111"/>
      <c r="AD44" s="1112"/>
      <c r="AE44" s="349"/>
      <c r="AF44" s="1109" t="str">
        <f t="shared" si="10"/>
        <v/>
      </c>
      <c r="AG44" s="1109"/>
      <c r="AH44" s="367" t="str">
        <f t="shared" si="4"/>
        <v/>
      </c>
      <c r="AI44" s="1111"/>
      <c r="AJ44" s="1112"/>
      <c r="AK44" s="370"/>
      <c r="AQ44" s="92">
        <v>45780</v>
      </c>
      <c r="AR44" s="91" t="s">
        <v>216</v>
      </c>
      <c r="AS44" s="91" t="s">
        <v>224</v>
      </c>
    </row>
    <row r="45" spans="2:45" ht="30" customHeight="1">
      <c r="B45" s="1109" t="str">
        <f>IFERROR(IF(AND(C$14=6,E$14=2),B44+1,IF(E$14=2,"",B44+1)),"")</f>
        <v/>
      </c>
      <c r="C45" s="1109"/>
      <c r="D45" s="367" t="str">
        <f t="shared" si="11"/>
        <v/>
      </c>
      <c r="E45" s="1110"/>
      <c r="F45" s="1110"/>
      <c r="H45" s="1117" t="str">
        <f>IFERROR(IF(AND(I$14=6,K$14=2),H44+1,IF(K$14=2,"",H44+1)),"")</f>
        <v/>
      </c>
      <c r="I45" s="1118"/>
      <c r="J45" s="367" t="str">
        <f t="shared" si="0"/>
        <v/>
      </c>
      <c r="K45" s="1111"/>
      <c r="L45" s="1112"/>
      <c r="N45" s="1117" t="str">
        <f>IFERROR(IF(AND(O$14=6,Q$14=2),N44+1,IF(Q$14=2,"",N44+1)),"")</f>
        <v/>
      </c>
      <c r="O45" s="1118"/>
      <c r="P45" s="367" t="str">
        <f t="shared" si="1"/>
        <v/>
      </c>
      <c r="Q45" s="1111"/>
      <c r="R45" s="1112"/>
      <c r="T45" s="1117" t="str">
        <f>IFERROR(IF(AND(U$14=6,W$14=2),T44+1,IF(W$14=2,"",T44+1)),"")</f>
        <v/>
      </c>
      <c r="U45" s="1118"/>
      <c r="V45" s="367" t="str">
        <f t="shared" si="2"/>
        <v/>
      </c>
      <c r="W45" s="1111"/>
      <c r="X45" s="1112"/>
      <c r="Y45" s="349"/>
      <c r="Z45" s="1117" t="str">
        <f>IFERROR(IF(AND(AA$14=6,AC$14=2),Z44+1,IF(AC$14=2,"",Z44+1)),"")</f>
        <v/>
      </c>
      <c r="AA45" s="1118"/>
      <c r="AB45" s="367" t="str">
        <f t="shared" si="3"/>
        <v/>
      </c>
      <c r="AC45" s="1111"/>
      <c r="AD45" s="1112"/>
      <c r="AE45" s="349"/>
      <c r="AF45" s="1117" t="str">
        <f>IFERROR(IF(AND(AG$14=6,AI$14=2),AF44+1,IF(AI$14=2,"",AF44+1)),"")</f>
        <v/>
      </c>
      <c r="AG45" s="1118"/>
      <c r="AH45" s="367" t="str">
        <f t="shared" si="4"/>
        <v/>
      </c>
      <c r="AI45" s="1111"/>
      <c r="AJ45" s="1112"/>
      <c r="AK45" s="370"/>
      <c r="AQ45" s="92">
        <v>45781</v>
      </c>
      <c r="AR45" s="91" t="s">
        <v>155</v>
      </c>
      <c r="AS45" s="91" t="s">
        <v>225</v>
      </c>
    </row>
    <row r="46" spans="2:45" ht="30" customHeight="1">
      <c r="B46" s="1109" t="str">
        <f>IFERROR(IF(E$14=2,"",B45+1),"")</f>
        <v/>
      </c>
      <c r="C46" s="1109"/>
      <c r="D46" s="367" t="str">
        <f t="shared" si="11"/>
        <v/>
      </c>
      <c r="E46" s="1110"/>
      <c r="F46" s="1110"/>
      <c r="H46" s="1109" t="str">
        <f>IFERROR(IF(K$14=2,"",H45+1),"")</f>
        <v/>
      </c>
      <c r="I46" s="1109"/>
      <c r="J46" s="367" t="str">
        <f t="shared" si="0"/>
        <v/>
      </c>
      <c r="K46" s="1111"/>
      <c r="L46" s="1112"/>
      <c r="N46" s="1109" t="str">
        <f>IFERROR(IF(Q$14=2,"",N45+1),"")</f>
        <v/>
      </c>
      <c r="O46" s="1109"/>
      <c r="P46" s="367" t="str">
        <f t="shared" si="1"/>
        <v/>
      </c>
      <c r="Q46" s="1111"/>
      <c r="R46" s="1112"/>
      <c r="T46" s="1109" t="str">
        <f>IFERROR(IF(W$14=2,"",T45+1),"")</f>
        <v/>
      </c>
      <c r="U46" s="1109"/>
      <c r="V46" s="367" t="str">
        <f t="shared" si="2"/>
        <v/>
      </c>
      <c r="W46" s="1111"/>
      <c r="X46" s="1112"/>
      <c r="Y46" s="349"/>
      <c r="Z46" s="1109" t="str">
        <f>IFERROR(IF(AC$14=2,"",Z45+1),"")</f>
        <v/>
      </c>
      <c r="AA46" s="1109"/>
      <c r="AB46" s="367" t="str">
        <f t="shared" si="3"/>
        <v/>
      </c>
      <c r="AC46" s="1111"/>
      <c r="AD46" s="1112"/>
      <c r="AE46" s="349"/>
      <c r="AF46" s="1109" t="str">
        <f>IFERROR(IF(AI$14=2,"",AF45+1),"")</f>
        <v/>
      </c>
      <c r="AG46" s="1109"/>
      <c r="AH46" s="367" t="str">
        <f t="shared" si="4"/>
        <v/>
      </c>
      <c r="AI46" s="1111"/>
      <c r="AJ46" s="1112"/>
      <c r="AK46" s="370"/>
      <c r="AQ46" s="92">
        <v>45782</v>
      </c>
      <c r="AR46" s="91" t="s">
        <v>156</v>
      </c>
      <c r="AS46" s="91" t="s">
        <v>227</v>
      </c>
    </row>
    <row r="47" spans="2:45" ht="30" customHeight="1" thickBot="1">
      <c r="B47" s="1113" t="str">
        <f>IFERROR(IF(OR(E14=2,E14=4,E14=6,E14=9,E14=11),"",B46+1),"")</f>
        <v/>
      </c>
      <c r="C47" s="1113"/>
      <c r="D47" s="372" t="str">
        <f t="shared" si="11"/>
        <v/>
      </c>
      <c r="E47" s="1114"/>
      <c r="F47" s="1114"/>
      <c r="H47" s="1113" t="str">
        <f>IFERROR(IF(OR(K14=2,K14=4,K14=6,K14=9,K14=11),"",H46+1),"")</f>
        <v/>
      </c>
      <c r="I47" s="1113"/>
      <c r="J47" s="372" t="str">
        <f t="shared" si="0"/>
        <v/>
      </c>
      <c r="K47" s="1115"/>
      <c r="L47" s="1116"/>
      <c r="N47" s="1113" t="str">
        <f>IFERROR(IF(OR(Q14=2,Q14=4,Q14=6,Q14=9,Q14=11),"",N46+1),"")</f>
        <v/>
      </c>
      <c r="O47" s="1113"/>
      <c r="P47" s="372" t="str">
        <f t="shared" si="1"/>
        <v/>
      </c>
      <c r="Q47" s="1115"/>
      <c r="R47" s="1116"/>
      <c r="T47" s="1113" t="str">
        <f>IFERROR(IF(OR(W14=2,W14=4,W14=6,W14=9,W14=11),"",T46+1),"")</f>
        <v/>
      </c>
      <c r="U47" s="1113"/>
      <c r="V47" s="372" t="str">
        <f t="shared" si="2"/>
        <v/>
      </c>
      <c r="W47" s="1115"/>
      <c r="X47" s="1116"/>
      <c r="Y47" s="349"/>
      <c r="Z47" s="1113" t="str">
        <f>IFERROR(IF(OR(AC14=2,AC14=4,AC14=6,AC14=9,AC14=11),"",Z46+1),"")</f>
        <v/>
      </c>
      <c r="AA47" s="1113"/>
      <c r="AB47" s="372" t="str">
        <f t="shared" si="3"/>
        <v/>
      </c>
      <c r="AC47" s="1115"/>
      <c r="AD47" s="1116"/>
      <c r="AE47" s="349"/>
      <c r="AF47" s="1113" t="str">
        <f>IFERROR(IF(OR(AI14=2,AI14=4,AI14=6,AI14=9,AI14=11),"",AF46+1),"")</f>
        <v/>
      </c>
      <c r="AG47" s="1113"/>
      <c r="AH47" s="372" t="str">
        <f t="shared" si="4"/>
        <v/>
      </c>
      <c r="AI47" s="1115"/>
      <c r="AJ47" s="1116"/>
      <c r="AK47" s="370"/>
      <c r="AQ47" s="92">
        <v>45783</v>
      </c>
      <c r="AR47" s="91" t="s">
        <v>220</v>
      </c>
      <c r="AS47" s="91" t="s">
        <v>237</v>
      </c>
    </row>
    <row r="48" spans="2:45" ht="30" customHeight="1" thickTop="1">
      <c r="B48" s="1119" t="s">
        <v>238</v>
      </c>
      <c r="C48" s="1119"/>
      <c r="D48" s="1120" t="str">
        <f>IF(COUNTIF(E$17:F$47,B48)=0,"",COUNTIF(E$17:F$47,B48))</f>
        <v/>
      </c>
      <c r="E48" s="1121"/>
      <c r="F48" s="373" t="s">
        <v>239</v>
      </c>
      <c r="H48" s="1122" t="s">
        <v>238</v>
      </c>
      <c r="I48" s="1122"/>
      <c r="J48" s="1123" t="str">
        <f>IF(COUNTIF(K$17:L$47,H48)=0,"",COUNTIF(K$17:L$47,H48))</f>
        <v/>
      </c>
      <c r="K48" s="1121"/>
      <c r="L48" s="373" t="s">
        <v>239</v>
      </c>
      <c r="N48" s="1122" t="s">
        <v>238</v>
      </c>
      <c r="O48" s="1122"/>
      <c r="P48" s="1124" t="str">
        <f>IF(COUNTIF(Q$17:R$47,N48)=0,"",COUNTIF(Q$17:R$47,N48))</f>
        <v/>
      </c>
      <c r="Q48" s="1125"/>
      <c r="R48" s="373" t="s">
        <v>239</v>
      </c>
      <c r="T48" s="1122" t="s">
        <v>238</v>
      </c>
      <c r="U48" s="1122"/>
      <c r="V48" s="1123" t="str">
        <f>IF(COUNTIF(W$17:X$47,T48)=0,"",COUNTIF(W$17:X$47,T48))</f>
        <v/>
      </c>
      <c r="W48" s="1121"/>
      <c r="X48" s="373" t="s">
        <v>239</v>
      </c>
      <c r="Z48" s="1122" t="s">
        <v>238</v>
      </c>
      <c r="AA48" s="1122"/>
      <c r="AB48" s="1123" t="str">
        <f>IF(COUNTIF(AC$17:AD$47,Z48)=0,"",COUNTIF(AC$17:AD$47,Z48))</f>
        <v/>
      </c>
      <c r="AC48" s="1121"/>
      <c r="AD48" s="373" t="s">
        <v>239</v>
      </c>
      <c r="AF48" s="1122" t="s">
        <v>238</v>
      </c>
      <c r="AG48" s="1122"/>
      <c r="AH48" s="1123" t="str">
        <f>IF(COUNTIF(AI$17:AJ$47,AF48)=0,"",COUNTIF(AI$17:AJ$47,AF48))</f>
        <v/>
      </c>
      <c r="AI48" s="1121"/>
      <c r="AJ48" s="373" t="s">
        <v>239</v>
      </c>
      <c r="AQ48" s="92">
        <v>45859</v>
      </c>
      <c r="AR48" s="91" t="s">
        <v>156</v>
      </c>
      <c r="AS48" s="91" t="s">
        <v>228</v>
      </c>
    </row>
    <row r="49" spans="2:46" ht="9.75" customHeight="1">
      <c r="AQ49" s="92">
        <v>45880</v>
      </c>
      <c r="AR49" s="91" t="s">
        <v>156</v>
      </c>
      <c r="AS49" s="91" t="s">
        <v>229</v>
      </c>
    </row>
    <row r="50" spans="2:46" s="355" customFormat="1" ht="24" customHeight="1">
      <c r="B50" s="374" t="s">
        <v>241</v>
      </c>
      <c r="C50" s="374"/>
      <c r="D50" s="374"/>
      <c r="E50" s="374"/>
      <c r="F50" s="374"/>
      <c r="G50" s="374"/>
      <c r="H50" s="375"/>
      <c r="I50" s="375"/>
      <c r="J50" s="375"/>
      <c r="K50" s="375"/>
      <c r="L50" s="375"/>
      <c r="M50" s="375"/>
      <c r="N50" s="375"/>
      <c r="O50" s="375"/>
      <c r="P50" s="375"/>
      <c r="Q50" s="375"/>
      <c r="R50" s="375"/>
      <c r="S50" s="376"/>
      <c r="T50" s="376"/>
      <c r="U50" s="376"/>
      <c r="V50" s="376"/>
      <c r="W50" s="376"/>
      <c r="X50" s="377"/>
      <c r="Y50" s="376"/>
      <c r="Z50" s="376"/>
      <c r="AA50" s="376"/>
      <c r="AB50" s="376"/>
      <c r="AC50" s="376"/>
      <c r="AD50" s="376"/>
      <c r="AE50" s="376"/>
      <c r="AF50" s="376"/>
      <c r="AG50" s="376"/>
      <c r="AH50" s="376"/>
      <c r="AI50" s="376"/>
      <c r="AJ50" s="376"/>
      <c r="AK50" s="378"/>
      <c r="AL50" s="378"/>
      <c r="AM50" s="378"/>
      <c r="AN50" s="378"/>
      <c r="AP50" s="378"/>
      <c r="AQ50" s="92">
        <v>45915</v>
      </c>
      <c r="AR50" s="91" t="s">
        <v>156</v>
      </c>
      <c r="AS50" s="91" t="s">
        <v>230</v>
      </c>
      <c r="AT50" s="354"/>
    </row>
    <row r="51" spans="2:46" s="355" customFormat="1" ht="24" customHeight="1">
      <c r="B51" s="379" t="s">
        <v>152</v>
      </c>
      <c r="C51" s="380"/>
      <c r="D51" s="380"/>
      <c r="E51" s="380"/>
      <c r="F51" s="380"/>
      <c r="G51" s="380"/>
      <c r="H51" s="381"/>
      <c r="I51" s="1128" t="s">
        <v>242</v>
      </c>
      <c r="J51" s="1129"/>
      <c r="K51" s="1129"/>
      <c r="L51" s="1129"/>
      <c r="M51" s="1129"/>
      <c r="N51" s="1129"/>
      <c r="O51" s="1129"/>
      <c r="P51" s="1130"/>
      <c r="Q51" s="1131"/>
      <c r="R51" s="1132"/>
      <c r="S51" s="1132"/>
      <c r="T51" s="1132"/>
      <c r="U51" s="1132"/>
      <c r="V51" s="1132"/>
      <c r="W51" s="1132"/>
      <c r="X51" s="1132"/>
      <c r="Y51" s="1132"/>
      <c r="Z51" s="1132"/>
      <c r="AA51" s="1132"/>
      <c r="AB51" s="1132"/>
      <c r="AC51" s="1132"/>
      <c r="AD51" s="1132"/>
      <c r="AE51" s="1132"/>
      <c r="AF51" s="1132"/>
      <c r="AG51" s="1132"/>
      <c r="AH51" s="1132"/>
      <c r="AI51" s="1132"/>
      <c r="AJ51" s="1133"/>
      <c r="AK51" s="378"/>
      <c r="AL51" s="378"/>
      <c r="AM51" s="378"/>
      <c r="AN51" s="378"/>
      <c r="AP51" s="378"/>
      <c r="AQ51" s="92">
        <v>45923</v>
      </c>
      <c r="AR51" s="91" t="s">
        <v>220</v>
      </c>
      <c r="AS51" s="91" t="s">
        <v>231</v>
      </c>
      <c r="AT51" s="354"/>
    </row>
    <row r="52" spans="2:46" s="355" customFormat="1" ht="24" customHeight="1">
      <c r="B52" s="379" t="s">
        <v>243</v>
      </c>
      <c r="C52" s="380"/>
      <c r="D52" s="380"/>
      <c r="E52" s="380"/>
      <c r="F52" s="380"/>
      <c r="G52" s="380"/>
      <c r="H52" s="381"/>
      <c r="I52" s="1128" t="s">
        <v>242</v>
      </c>
      <c r="J52" s="1129"/>
      <c r="K52" s="1129"/>
      <c r="L52" s="1129"/>
      <c r="M52" s="1129"/>
      <c r="N52" s="1129"/>
      <c r="O52" s="1129"/>
      <c r="P52" s="1130"/>
      <c r="Q52" s="1134"/>
      <c r="R52" s="1135"/>
      <c r="S52" s="1135"/>
      <c r="T52" s="1135"/>
      <c r="U52" s="1135"/>
      <c r="V52" s="1135"/>
      <c r="W52" s="1135"/>
      <c r="X52" s="1135"/>
      <c r="Y52" s="1135"/>
      <c r="Z52" s="1135"/>
      <c r="AA52" s="1135"/>
      <c r="AB52" s="1135"/>
      <c r="AC52" s="1135"/>
      <c r="AD52" s="1135"/>
      <c r="AE52" s="1135"/>
      <c r="AF52" s="1135"/>
      <c r="AG52" s="1135"/>
      <c r="AH52" s="1135"/>
      <c r="AI52" s="1135"/>
      <c r="AJ52" s="1136"/>
      <c r="AK52" s="378"/>
      <c r="AL52" s="378"/>
      <c r="AM52" s="378"/>
      <c r="AN52" s="378"/>
      <c r="AP52" s="378"/>
      <c r="AQ52" s="92">
        <v>45943</v>
      </c>
      <c r="AR52" s="91" t="s">
        <v>156</v>
      </c>
      <c r="AS52" s="91" t="s">
        <v>240</v>
      </c>
      <c r="AT52" s="354"/>
    </row>
    <row r="53" spans="2:46" s="355" customFormat="1" ht="24" customHeight="1">
      <c r="B53" s="379" t="s">
        <v>244</v>
      </c>
      <c r="C53" s="380"/>
      <c r="D53" s="380"/>
      <c r="E53" s="380"/>
      <c r="F53" s="380"/>
      <c r="G53" s="380"/>
      <c r="H53" s="381"/>
      <c r="I53" s="1128" t="s">
        <v>242</v>
      </c>
      <c r="J53" s="1129"/>
      <c r="K53" s="1129"/>
      <c r="L53" s="1129"/>
      <c r="M53" s="1129"/>
      <c r="N53" s="1129"/>
      <c r="O53" s="1129"/>
      <c r="P53" s="1130"/>
      <c r="Q53" s="1137"/>
      <c r="R53" s="1138"/>
      <c r="S53" s="1138"/>
      <c r="T53" s="1138"/>
      <c r="U53" s="1138"/>
      <c r="V53" s="1138"/>
      <c r="W53" s="1138"/>
      <c r="X53" s="1138"/>
      <c r="Y53" s="1138"/>
      <c r="Z53" s="1138"/>
      <c r="AA53" s="1138"/>
      <c r="AB53" s="1138"/>
      <c r="AC53" s="1138"/>
      <c r="AD53" s="1138"/>
      <c r="AE53" s="1138"/>
      <c r="AF53" s="1138"/>
      <c r="AG53" s="1138"/>
      <c r="AH53" s="1138"/>
      <c r="AI53" s="1138"/>
      <c r="AJ53" s="1139"/>
      <c r="AK53" s="378"/>
      <c r="AL53" s="378"/>
      <c r="AM53" s="378"/>
      <c r="AN53" s="378"/>
      <c r="AP53" s="378"/>
      <c r="AQ53" s="92">
        <v>45964</v>
      </c>
      <c r="AR53" s="91" t="s">
        <v>156</v>
      </c>
      <c r="AS53" s="91" t="s">
        <v>233</v>
      </c>
      <c r="AT53" s="354"/>
    </row>
    <row r="54" spans="2:46">
      <c r="AQ54" s="92">
        <v>45984</v>
      </c>
      <c r="AR54" s="91" t="s">
        <v>155</v>
      </c>
      <c r="AS54" s="91" t="s">
        <v>234</v>
      </c>
    </row>
    <row r="55" spans="2:46">
      <c r="AQ55" s="92">
        <v>45985</v>
      </c>
      <c r="AR55" s="91" t="s">
        <v>156</v>
      </c>
      <c r="AS55" s="91" t="s">
        <v>237</v>
      </c>
    </row>
    <row r="56" spans="2:46" ht="20">
      <c r="AQ56" s="524">
        <v>46023</v>
      </c>
      <c r="AR56" s="525" t="s">
        <v>571</v>
      </c>
      <c r="AS56" s="526" t="s">
        <v>211</v>
      </c>
    </row>
    <row r="57" spans="2:46" ht="20">
      <c r="AQ57" s="524">
        <v>46034</v>
      </c>
      <c r="AR57" s="527" t="s">
        <v>159</v>
      </c>
      <c r="AS57" s="526" t="s">
        <v>215</v>
      </c>
    </row>
    <row r="58" spans="2:46" ht="40">
      <c r="AQ58" s="524">
        <v>46064</v>
      </c>
      <c r="AR58" s="527" t="s">
        <v>572</v>
      </c>
      <c r="AS58" s="526" t="s">
        <v>217</v>
      </c>
    </row>
    <row r="59" spans="2:46" ht="20">
      <c r="AQ59" s="524">
        <v>46076</v>
      </c>
      <c r="AR59" s="527" t="s">
        <v>159</v>
      </c>
      <c r="AS59" s="526" t="s">
        <v>219</v>
      </c>
    </row>
    <row r="60" spans="2:46" ht="20">
      <c r="AQ60" s="524">
        <v>46101</v>
      </c>
      <c r="AR60" s="527" t="s">
        <v>573</v>
      </c>
      <c r="AS60" s="526" t="s">
        <v>221</v>
      </c>
    </row>
    <row r="61" spans="2:46" ht="20">
      <c r="AQ61" s="524">
        <v>46141</v>
      </c>
      <c r="AR61" s="527" t="s">
        <v>572</v>
      </c>
      <c r="AS61" s="526" t="s">
        <v>222</v>
      </c>
    </row>
    <row r="62" spans="2:46" ht="20">
      <c r="AQ62" s="524">
        <v>46145</v>
      </c>
      <c r="AR62" s="527" t="s">
        <v>4</v>
      </c>
      <c r="AS62" s="526" t="s">
        <v>224</v>
      </c>
    </row>
    <row r="63" spans="2:46" ht="20">
      <c r="AQ63" s="524">
        <v>46146</v>
      </c>
      <c r="AR63" s="527" t="s">
        <v>159</v>
      </c>
      <c r="AS63" s="526" t="s">
        <v>225</v>
      </c>
    </row>
    <row r="64" spans="2:46" ht="20">
      <c r="AQ64" s="524">
        <v>46147</v>
      </c>
      <c r="AR64" s="527" t="s">
        <v>574</v>
      </c>
      <c r="AS64" s="526" t="s">
        <v>227</v>
      </c>
    </row>
    <row r="65" spans="43:45" ht="20">
      <c r="AQ65" s="524">
        <v>46148</v>
      </c>
      <c r="AR65" s="527" t="s">
        <v>572</v>
      </c>
      <c r="AS65" s="526" t="s">
        <v>237</v>
      </c>
    </row>
    <row r="66" spans="43:45" ht="20">
      <c r="AQ66" s="524">
        <v>46223</v>
      </c>
      <c r="AR66" s="527" t="s">
        <v>159</v>
      </c>
      <c r="AS66" s="526" t="s">
        <v>228</v>
      </c>
    </row>
    <row r="67" spans="43:45" ht="20">
      <c r="AQ67" s="524">
        <v>46245</v>
      </c>
      <c r="AR67" s="527" t="s">
        <v>27</v>
      </c>
      <c r="AS67" s="526" t="s">
        <v>229</v>
      </c>
    </row>
    <row r="68" spans="43:45" ht="20">
      <c r="AQ68" s="524">
        <v>46286</v>
      </c>
      <c r="AR68" s="527" t="s">
        <v>159</v>
      </c>
      <c r="AS68" s="526" t="s">
        <v>230</v>
      </c>
    </row>
    <row r="69" spans="43:45" ht="20">
      <c r="AQ69" s="524">
        <v>46287</v>
      </c>
      <c r="AR69" s="527" t="s">
        <v>27</v>
      </c>
      <c r="AS69" s="526" t="s">
        <v>575</v>
      </c>
    </row>
    <row r="70" spans="43:45" ht="20">
      <c r="AQ70" s="524">
        <v>46288</v>
      </c>
      <c r="AR70" s="527" t="s">
        <v>572</v>
      </c>
      <c r="AS70" s="526" t="s">
        <v>231</v>
      </c>
    </row>
    <row r="71" spans="43:45" ht="40">
      <c r="AQ71" s="524">
        <v>46307</v>
      </c>
      <c r="AR71" s="527" t="s">
        <v>159</v>
      </c>
      <c r="AS71" s="526" t="s">
        <v>232</v>
      </c>
    </row>
    <row r="72" spans="43:45" ht="20">
      <c r="AQ72" s="524">
        <v>46329</v>
      </c>
      <c r="AR72" s="525" t="s">
        <v>574</v>
      </c>
      <c r="AS72" s="526" t="s">
        <v>233</v>
      </c>
    </row>
    <row r="73" spans="43:45" ht="40">
      <c r="AQ73" s="524">
        <v>46349</v>
      </c>
      <c r="AR73" s="527" t="s">
        <v>159</v>
      </c>
      <c r="AS73" s="526" t="s">
        <v>234</v>
      </c>
    </row>
  </sheetData>
  <sheetProtection algorithmName="SHA-512" hashValue="732PnRNSXjGllfpKNsGEGZ1u0jzY8D+XLCHyIA6DtsMMlKvVCV5dlnfFhghFs6QAupjjZSiOyNA8ekO8JqPMeg==" saltValue="Y7aRxvnjoe4JrYPG/bSTxg==" spinCount="100000" sheet="1" formatCells="0" formatColumns="0" formatRows="0" selectLockedCells="1"/>
  <mergeCells count="411">
    <mergeCell ref="Z2:AJ2"/>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 ref="W46:X46"/>
    <mergeCell ref="Z46:AA46"/>
    <mergeCell ref="AC46:AD46"/>
    <mergeCell ref="AF46:AG46"/>
    <mergeCell ref="AI46:AJ46"/>
    <mergeCell ref="AI44:AJ44"/>
    <mergeCell ref="Q44:R44"/>
    <mergeCell ref="T44:U44"/>
    <mergeCell ref="W44:X44"/>
    <mergeCell ref="B48:C48"/>
    <mergeCell ref="D48:E48"/>
    <mergeCell ref="H48:I48"/>
    <mergeCell ref="J48:K48"/>
    <mergeCell ref="N48:O48"/>
    <mergeCell ref="P48:Q48"/>
    <mergeCell ref="T48:U48"/>
    <mergeCell ref="V48:W48"/>
    <mergeCell ref="Z48:AA48"/>
    <mergeCell ref="B47:C47"/>
    <mergeCell ref="E47:F47"/>
    <mergeCell ref="H47:I47"/>
    <mergeCell ref="K47:L47"/>
    <mergeCell ref="N47:O47"/>
    <mergeCell ref="AC45:AD45"/>
    <mergeCell ref="AF45:AG45"/>
    <mergeCell ref="AI45:AJ45"/>
    <mergeCell ref="B46:C46"/>
    <mergeCell ref="E46:F46"/>
    <mergeCell ref="H46:I46"/>
    <mergeCell ref="K46:L46"/>
    <mergeCell ref="N46:O46"/>
    <mergeCell ref="Q46:R46"/>
    <mergeCell ref="T46:U46"/>
    <mergeCell ref="B45:C45"/>
    <mergeCell ref="E45:F45"/>
    <mergeCell ref="H45:I45"/>
    <mergeCell ref="K45:L45"/>
    <mergeCell ref="N45:O45"/>
    <mergeCell ref="Q45:R45"/>
    <mergeCell ref="T45:U45"/>
    <mergeCell ref="W45:X45"/>
    <mergeCell ref="Z45:AA45"/>
    <mergeCell ref="Z44:AA44"/>
    <mergeCell ref="AC44:AD44"/>
    <mergeCell ref="AF44:AG44"/>
    <mergeCell ref="W43:X43"/>
    <mergeCell ref="Z43:AA43"/>
    <mergeCell ref="AC43:AD43"/>
    <mergeCell ref="AF43:AG43"/>
    <mergeCell ref="AI43:AJ43"/>
    <mergeCell ref="B44:C44"/>
    <mergeCell ref="E44:F44"/>
    <mergeCell ref="H44:I44"/>
    <mergeCell ref="K44:L44"/>
    <mergeCell ref="N44:O44"/>
    <mergeCell ref="AC42:AD42"/>
    <mergeCell ref="AF42:AG42"/>
    <mergeCell ref="AI42:AJ42"/>
    <mergeCell ref="B43:C43"/>
    <mergeCell ref="E43:F43"/>
    <mergeCell ref="H43:I43"/>
    <mergeCell ref="K43:L43"/>
    <mergeCell ref="N43:O43"/>
    <mergeCell ref="Q43:R43"/>
    <mergeCell ref="T43:U43"/>
    <mergeCell ref="B42:C42"/>
    <mergeCell ref="E42:F42"/>
    <mergeCell ref="H42:I42"/>
    <mergeCell ref="K42:L42"/>
    <mergeCell ref="N42:O42"/>
    <mergeCell ref="Q42:R42"/>
    <mergeCell ref="T42:U42"/>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C8:E8"/>
    <mergeCell ref="F8:AJ8"/>
    <mergeCell ref="B9:B10"/>
    <mergeCell ref="C9:E9"/>
    <mergeCell ref="F9:AJ9"/>
    <mergeCell ref="C10:E10"/>
    <mergeCell ref="F10:AJ10"/>
    <mergeCell ref="B11:B12"/>
    <mergeCell ref="C11:E12"/>
    <mergeCell ref="F11:AJ12"/>
  </mergeCells>
  <phoneticPr fontId="10"/>
  <conditionalFormatting sqref="B17:C47 H17:I47 N17:O47 T17:U47 Z17:AA47 AF17:AG47">
    <cfRule type="expression" dxfId="186" priority="217">
      <formula>COUNTIF($AQ$16:$AQ$73,B17)=1</formula>
    </cfRule>
    <cfRule type="expression" dxfId="185" priority="218">
      <formula>D17="日"</formula>
    </cfRule>
    <cfRule type="expression" dxfId="184" priority="219">
      <formula>D17="土"</formula>
    </cfRule>
  </conditionalFormatting>
  <conditionalFormatting sqref="C14 E14">
    <cfRule type="expression" dxfId="182" priority="28">
      <formula>C14=""</formula>
    </cfRule>
  </conditionalFormatting>
  <conditionalFormatting sqref="D17:D47 J17:J47 P17:P47 V17:V47 AB17:AB47 AH17:AH47">
    <cfRule type="expression" dxfId="181" priority="235">
      <formula>COUNTIF($AQ$16:$AQ$73,B17)=1</formula>
    </cfRule>
    <cfRule type="expression" dxfId="180" priority="236">
      <formula>D17="日"</formula>
    </cfRule>
    <cfRule type="expression" dxfId="179" priority="237">
      <formula>D17="土"</formula>
    </cfRule>
  </conditionalFormatting>
  <conditionalFormatting sqref="E17:F47 K17:L47 Q17:R47 W17:X47 AC17:AD47 AI17:AJ47">
    <cfRule type="expression" dxfId="178" priority="29">
      <formula>E17="③"</formula>
    </cfRule>
    <cfRule type="expression" dxfId="177" priority="30">
      <formula>E17="②"</formula>
    </cfRule>
    <cfRule type="expression" dxfId="176" priority="31">
      <formula>E17="①"</formula>
    </cfRule>
  </conditionalFormatting>
  <conditionalFormatting sqref="E17:F47">
    <cfRule type="expression" dxfId="175" priority="27">
      <formula>E17=""</formula>
    </cfRule>
  </conditionalFormatting>
  <conditionalFormatting sqref="I14">
    <cfRule type="expression" dxfId="174" priority="5">
      <formula>I14=""</formula>
    </cfRule>
  </conditionalFormatting>
  <conditionalFormatting sqref="K14">
    <cfRule type="expression" dxfId="173" priority="10">
      <formula>K14=""</formula>
    </cfRule>
  </conditionalFormatting>
  <conditionalFormatting sqref="K17:L47">
    <cfRule type="expression" dxfId="172" priority="26">
      <formula>K17=""</formula>
    </cfRule>
  </conditionalFormatting>
  <conditionalFormatting sqref="O14">
    <cfRule type="expression" dxfId="171" priority="4">
      <formula>O14=""</formula>
    </cfRule>
  </conditionalFormatting>
  <conditionalFormatting sqref="Q14">
    <cfRule type="expression" dxfId="170" priority="9">
      <formula>Q14=""</formula>
    </cfRule>
  </conditionalFormatting>
  <conditionalFormatting sqref="Q17:R47">
    <cfRule type="expression" dxfId="169" priority="25">
      <formula>Q17=""</formula>
    </cfRule>
  </conditionalFormatting>
  <conditionalFormatting sqref="U14">
    <cfRule type="expression" dxfId="168" priority="3">
      <formula>U14=""</formula>
    </cfRule>
  </conditionalFormatting>
  <conditionalFormatting sqref="W14">
    <cfRule type="expression" dxfId="167" priority="8">
      <formula>W14=""</formula>
    </cfRule>
  </conditionalFormatting>
  <conditionalFormatting sqref="W17:X47">
    <cfRule type="expression" dxfId="166" priority="24">
      <formula>W17=""</formula>
    </cfRule>
  </conditionalFormatting>
  <conditionalFormatting sqref="AA14">
    <cfRule type="expression" dxfId="165" priority="2">
      <formula>AA14=""</formula>
    </cfRule>
  </conditionalFormatting>
  <conditionalFormatting sqref="AC14">
    <cfRule type="expression" dxfId="164" priority="7">
      <formula>AC14=""</formula>
    </cfRule>
  </conditionalFormatting>
  <conditionalFormatting sqref="AC17:AD47">
    <cfRule type="expression" dxfId="163" priority="23">
      <formula>AC17=""</formula>
    </cfRule>
  </conditionalFormatting>
  <conditionalFormatting sqref="AG14">
    <cfRule type="expression" dxfId="162" priority="1">
      <formula>AG14=""</formula>
    </cfRule>
  </conditionalFormatting>
  <conditionalFormatting sqref="AI14">
    <cfRule type="expression" dxfId="161" priority="6">
      <formula>AI14=""</formula>
    </cfRule>
  </conditionalFormatting>
  <conditionalFormatting sqref="AI17:AJ47">
    <cfRule type="expression" dxfId="160" priority="22">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00000000-0002-0000-0500-000000000000}">
      <formula1>"①,②,③"</formula1>
    </dataValidation>
  </dataValidations>
  <printOptions horizontalCentered="1"/>
  <pageMargins left="0.70866141732283472" right="0.31496062992125984" top="0.43307086614173229" bottom="0.35433070866141736" header="0.31496062992125984" footer="0.19685039370078741"/>
  <pageSetup paperSize="9" scale="59" orientation="portrait" blackAndWhite="1" r:id="rId1"/>
  <headerFooter>
    <oddFooter xml:space="preserve">&amp;C&amp;14 6&amp;11
</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2FB83538-3B5B-4D74-B1E4-2BFC3FD3B29B}">
            <xm:f>$B17&lt;申２!$AF$33</xm:f>
            <x14:dxf>
              <fill>
                <patternFill>
                  <bgColor theme="0" tint="-0.34998626667073579"/>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入力規則!$G$2:$G$13</xm:f>
          </x14:formula1>
          <xm:sqref>E14 K14 Q14 W14 AC14 AI14</xm:sqref>
        </x14:dataValidation>
        <x14:dataValidation type="list" allowBlank="1" showInputMessage="1" showErrorMessage="1" xr:uid="{00000000-0002-0000-0500-000002000000}">
          <x14:formula1>
            <xm:f>入力規則!$F$6:$F$8</xm:f>
          </x14:formula1>
          <xm:sqref>C14 I14 O14 U14 AA14 AG14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38DD5"/>
    <pageSetUpPr fitToPage="1"/>
  </sheetPr>
  <dimension ref="B1:AD66"/>
  <sheetViews>
    <sheetView showGridLines="0" showZeros="0" zoomScaleNormal="100" zoomScaleSheetLayoutView="100" workbookViewId="0">
      <selection activeCell="T4" sqref="T4"/>
    </sheetView>
  </sheetViews>
  <sheetFormatPr defaultColWidth="9" defaultRowHeight="13"/>
  <cols>
    <col min="1" max="1" width="1.36328125" style="407" customWidth="1"/>
    <col min="2" max="2" width="4.08984375" style="88" customWidth="1"/>
    <col min="3" max="3" width="6.08984375" style="342" customWidth="1"/>
    <col min="4" max="4" width="4.7265625" style="342" customWidth="1"/>
    <col min="5" max="5" width="4" style="342" customWidth="1"/>
    <col min="6" max="6" width="5" style="342" customWidth="1"/>
    <col min="7" max="7" width="3.90625" style="342" customWidth="1"/>
    <col min="8" max="8" width="5.453125" style="342" customWidth="1"/>
    <col min="9" max="9" width="4.453125" style="342" customWidth="1"/>
    <col min="10" max="13" width="9" style="342"/>
    <col min="14" max="14" width="20.08984375" style="342" customWidth="1"/>
    <col min="15" max="15" width="9" style="407" customWidth="1"/>
    <col min="16" max="16" width="9" style="408" hidden="1" customWidth="1"/>
    <col min="17" max="16384" width="9" style="407"/>
  </cols>
  <sheetData>
    <row r="1" spans="2:27" ht="13.5" customHeight="1">
      <c r="N1" s="437" t="str">
        <f>申１!Y1</f>
        <v>令和７年度パパ</v>
      </c>
    </row>
    <row r="2" spans="2:27" ht="20.25" customHeight="1">
      <c r="B2" s="1143" t="s">
        <v>472</v>
      </c>
      <c r="C2" s="1143"/>
      <c r="D2" s="1143"/>
      <c r="E2" s="1143"/>
      <c r="F2" s="1143"/>
      <c r="N2" s="70"/>
    </row>
    <row r="3" spans="2:27" ht="16.5">
      <c r="B3" s="1144" t="s">
        <v>471</v>
      </c>
      <c r="C3" s="1144"/>
      <c r="D3" s="1144"/>
      <c r="E3" s="1144"/>
      <c r="F3" s="1144"/>
      <c r="G3" s="1144"/>
      <c r="H3" s="1144"/>
      <c r="I3" s="1144"/>
      <c r="J3" s="1144"/>
      <c r="K3" s="1145"/>
      <c r="L3" s="1145"/>
      <c r="M3" s="1145"/>
      <c r="N3" s="1145"/>
    </row>
    <row r="4" spans="2:27" ht="16.5" customHeight="1">
      <c r="B4" s="1146" t="s">
        <v>470</v>
      </c>
      <c r="C4" s="1146"/>
      <c r="D4" s="1146"/>
      <c r="E4" s="1146"/>
      <c r="F4" s="1146"/>
      <c r="G4" s="1146"/>
      <c r="H4" s="1146"/>
      <c r="I4" s="1146"/>
      <c r="J4" s="344"/>
      <c r="K4" s="344"/>
      <c r="L4" s="344"/>
      <c r="M4" s="344"/>
      <c r="N4" s="344"/>
    </row>
    <row r="5" spans="2:27">
      <c r="B5" s="347"/>
      <c r="C5" s="344"/>
      <c r="D5" s="344"/>
      <c r="E5" s="344"/>
      <c r="F5" s="344"/>
      <c r="G5" s="344"/>
      <c r="H5" s="344"/>
      <c r="I5" s="344"/>
      <c r="J5" s="344"/>
      <c r="K5" s="344"/>
      <c r="L5" s="344"/>
      <c r="M5" s="344"/>
      <c r="N5" s="344"/>
    </row>
    <row r="6" spans="2:27" ht="21.75" customHeight="1">
      <c r="B6" s="1147" t="s">
        <v>473</v>
      </c>
      <c r="C6" s="1147"/>
      <c r="D6" s="1147"/>
      <c r="E6" s="1147"/>
      <c r="F6" s="1147"/>
      <c r="G6" s="1147"/>
      <c r="H6" s="1147"/>
      <c r="I6" s="1147"/>
      <c r="J6" s="1147"/>
      <c r="K6" s="1147"/>
      <c r="L6" s="1147"/>
      <c r="M6" s="1147"/>
      <c r="N6" s="1147"/>
      <c r="AA6" s="208"/>
    </row>
    <row r="7" spans="2:27">
      <c r="B7" s="1147"/>
      <c r="C7" s="1147"/>
      <c r="D7" s="1147"/>
      <c r="E7" s="1147"/>
      <c r="F7" s="1147"/>
      <c r="G7" s="1147"/>
      <c r="H7" s="1147"/>
      <c r="I7" s="1147"/>
      <c r="J7" s="1147"/>
      <c r="K7" s="1147"/>
      <c r="L7" s="1147"/>
      <c r="M7" s="1147"/>
      <c r="N7" s="1147"/>
    </row>
    <row r="8" spans="2:27" ht="6.75" customHeight="1">
      <c r="B8" s="347"/>
      <c r="C8" s="344"/>
      <c r="D8" s="344"/>
      <c r="E8" s="344"/>
      <c r="F8" s="344"/>
      <c r="G8" s="344"/>
      <c r="H8" s="344"/>
      <c r="I8" s="344"/>
      <c r="J8" s="344"/>
      <c r="K8" s="344"/>
      <c r="L8" s="344"/>
      <c r="M8" s="344"/>
      <c r="N8" s="344"/>
    </row>
    <row r="9" spans="2:27">
      <c r="B9" s="347"/>
      <c r="C9" s="1141" t="s">
        <v>469</v>
      </c>
      <c r="D9" s="1148"/>
      <c r="E9" s="1148"/>
      <c r="F9" s="1148"/>
      <c r="G9" s="1148"/>
      <c r="H9" s="1148"/>
      <c r="I9" s="1148"/>
      <c r="J9" s="1148"/>
      <c r="K9" s="1148"/>
      <c r="L9" s="1148"/>
      <c r="M9" s="1148"/>
      <c r="N9" s="1148"/>
      <c r="P9" s="408" t="b">
        <v>0</v>
      </c>
    </row>
    <row r="10" spans="2:27" ht="6.75" customHeight="1">
      <c r="B10" s="347"/>
      <c r="C10" s="346"/>
      <c r="D10" s="346"/>
      <c r="E10" s="346"/>
      <c r="F10" s="346"/>
      <c r="G10" s="346"/>
      <c r="H10" s="346"/>
      <c r="I10" s="346"/>
      <c r="J10" s="346"/>
      <c r="K10" s="346"/>
      <c r="L10" s="346"/>
      <c r="M10" s="346"/>
      <c r="N10" s="346"/>
    </row>
    <row r="11" spans="2:27">
      <c r="B11" s="1140"/>
      <c r="C11" s="1142" t="s">
        <v>590</v>
      </c>
      <c r="D11" s="1142"/>
      <c r="E11" s="1142"/>
      <c r="F11" s="1142"/>
      <c r="G11" s="1142"/>
      <c r="H11" s="1142"/>
      <c r="I11" s="1142"/>
      <c r="J11" s="1142"/>
      <c r="K11" s="1142"/>
      <c r="L11" s="1142"/>
      <c r="M11" s="1142"/>
      <c r="N11" s="1142"/>
      <c r="P11" s="408" t="b">
        <v>0</v>
      </c>
    </row>
    <row r="12" spans="2:27" ht="3" customHeight="1">
      <c r="B12" s="1140"/>
      <c r="C12" s="1142"/>
      <c r="D12" s="1142"/>
      <c r="E12" s="1142"/>
      <c r="F12" s="1142"/>
      <c r="G12" s="1142"/>
      <c r="H12" s="1142"/>
      <c r="I12" s="1142"/>
      <c r="J12" s="1142"/>
      <c r="K12" s="1142"/>
      <c r="L12" s="1142"/>
      <c r="M12" s="1142"/>
      <c r="N12" s="1142"/>
    </row>
    <row r="13" spans="2:27" ht="6.75" customHeight="1">
      <c r="B13" s="347"/>
      <c r="C13" s="346"/>
      <c r="D13" s="346"/>
      <c r="E13" s="346"/>
      <c r="F13" s="346"/>
      <c r="G13" s="346"/>
      <c r="H13" s="346"/>
      <c r="I13" s="346"/>
      <c r="J13" s="346"/>
      <c r="K13" s="346"/>
      <c r="L13" s="346"/>
      <c r="M13" s="346"/>
      <c r="N13" s="346"/>
    </row>
    <row r="14" spans="2:27">
      <c r="B14" s="1140"/>
      <c r="C14" s="1141" t="s">
        <v>468</v>
      </c>
      <c r="D14" s="1141"/>
      <c r="E14" s="1141"/>
      <c r="F14" s="1141"/>
      <c r="G14" s="1141"/>
      <c r="H14" s="1141"/>
      <c r="I14" s="1141"/>
      <c r="J14" s="1141"/>
      <c r="K14" s="1141"/>
      <c r="L14" s="1141"/>
      <c r="M14" s="1141"/>
      <c r="N14" s="1141"/>
      <c r="P14" s="408" t="b">
        <v>0</v>
      </c>
    </row>
    <row r="15" spans="2:27">
      <c r="B15" s="1140"/>
      <c r="C15" s="1141"/>
      <c r="D15" s="1141"/>
      <c r="E15" s="1141"/>
      <c r="F15" s="1141"/>
      <c r="G15" s="1141"/>
      <c r="H15" s="1141"/>
      <c r="I15" s="1141"/>
      <c r="J15" s="1141"/>
      <c r="K15" s="1141"/>
      <c r="L15" s="1141"/>
      <c r="M15" s="1141"/>
      <c r="N15" s="1141"/>
    </row>
    <row r="16" spans="2:27" ht="6.75" customHeight="1">
      <c r="B16" s="347"/>
      <c r="C16" s="346"/>
      <c r="D16" s="346"/>
      <c r="E16" s="346"/>
      <c r="F16" s="346"/>
      <c r="G16" s="346"/>
      <c r="H16" s="346"/>
      <c r="I16" s="346"/>
      <c r="J16" s="346"/>
      <c r="K16" s="346"/>
      <c r="L16" s="346"/>
      <c r="M16" s="346"/>
      <c r="N16" s="346"/>
    </row>
    <row r="17" spans="2:16">
      <c r="B17" s="1140"/>
      <c r="C17" s="1141" t="s">
        <v>467</v>
      </c>
      <c r="D17" s="1141"/>
      <c r="E17" s="1141"/>
      <c r="F17" s="1141"/>
      <c r="G17" s="1141"/>
      <c r="H17" s="1141"/>
      <c r="I17" s="1141"/>
      <c r="J17" s="1141"/>
      <c r="K17" s="1141"/>
      <c r="L17" s="1141"/>
      <c r="M17" s="1141"/>
      <c r="N17" s="1141"/>
      <c r="P17" s="408" t="b">
        <v>0</v>
      </c>
    </row>
    <row r="18" spans="2:16">
      <c r="B18" s="1140"/>
      <c r="C18" s="1141"/>
      <c r="D18" s="1141"/>
      <c r="E18" s="1141"/>
      <c r="F18" s="1141"/>
      <c r="G18" s="1141"/>
      <c r="H18" s="1141"/>
      <c r="I18" s="1141"/>
      <c r="J18" s="1141"/>
      <c r="K18" s="1141"/>
      <c r="L18" s="1141"/>
      <c r="M18" s="1141"/>
      <c r="N18" s="1141"/>
    </row>
    <row r="19" spans="2:16" ht="6.75" customHeight="1">
      <c r="B19" s="345"/>
      <c r="C19" s="346"/>
      <c r="D19" s="346"/>
      <c r="E19" s="346"/>
      <c r="F19" s="346"/>
      <c r="G19" s="346"/>
      <c r="H19" s="346"/>
      <c r="I19" s="346"/>
      <c r="J19" s="346"/>
      <c r="K19" s="346"/>
      <c r="L19" s="346"/>
      <c r="M19" s="346"/>
      <c r="N19" s="346"/>
    </row>
    <row r="20" spans="2:16">
      <c r="B20" s="1140"/>
      <c r="C20" s="1142" t="s">
        <v>466</v>
      </c>
      <c r="D20" s="1142"/>
      <c r="E20" s="1142"/>
      <c r="F20" s="1142"/>
      <c r="G20" s="1142"/>
      <c r="H20" s="1142"/>
      <c r="I20" s="1142"/>
      <c r="J20" s="1142"/>
      <c r="K20" s="1142"/>
      <c r="L20" s="1142"/>
      <c r="M20" s="1142"/>
      <c r="N20" s="1142"/>
      <c r="P20" s="408" t="b">
        <v>0</v>
      </c>
    </row>
    <row r="21" spans="2:16" ht="6" customHeight="1">
      <c r="B21" s="1140"/>
      <c r="C21" s="1142"/>
      <c r="D21" s="1142"/>
      <c r="E21" s="1142"/>
      <c r="F21" s="1142"/>
      <c r="G21" s="1142"/>
      <c r="H21" s="1142"/>
      <c r="I21" s="1142"/>
      <c r="J21" s="1142"/>
      <c r="K21" s="1142"/>
      <c r="L21" s="1142"/>
      <c r="M21" s="1142"/>
      <c r="N21" s="1142"/>
    </row>
    <row r="22" spans="2:16" ht="6.75" customHeight="1">
      <c r="B22" s="345"/>
      <c r="C22" s="346"/>
      <c r="D22" s="346"/>
      <c r="E22" s="346"/>
      <c r="F22" s="346"/>
      <c r="G22" s="346"/>
      <c r="H22" s="346"/>
      <c r="I22" s="346"/>
      <c r="J22" s="346"/>
      <c r="K22" s="346"/>
      <c r="L22" s="346"/>
      <c r="M22" s="346"/>
      <c r="N22" s="346"/>
    </row>
    <row r="23" spans="2:16" ht="13.5" customHeight="1">
      <c r="B23" s="1140"/>
      <c r="C23" s="1149" t="s">
        <v>465</v>
      </c>
      <c r="D23" s="1149"/>
      <c r="E23" s="1149"/>
      <c r="F23" s="1149"/>
      <c r="G23" s="1149"/>
      <c r="H23" s="1149"/>
      <c r="I23" s="1149"/>
      <c r="J23" s="1149"/>
      <c r="K23" s="1149"/>
      <c r="L23" s="1141"/>
      <c r="M23" s="1141"/>
      <c r="N23" s="1141"/>
      <c r="P23" s="408" t="b">
        <v>0</v>
      </c>
    </row>
    <row r="24" spans="2:16" ht="13.5" customHeight="1">
      <c r="B24" s="1140"/>
      <c r="C24" s="1149"/>
      <c r="D24" s="1149"/>
      <c r="E24" s="1149"/>
      <c r="F24" s="1149"/>
      <c r="G24" s="1149"/>
      <c r="H24" s="1149"/>
      <c r="I24" s="1149"/>
      <c r="J24" s="1149"/>
      <c r="K24" s="1149"/>
      <c r="L24" s="1141"/>
      <c r="M24" s="1141"/>
      <c r="N24" s="1141"/>
    </row>
    <row r="25" spans="2:16" ht="13.5" customHeight="1">
      <c r="B25" s="1140"/>
      <c r="C25" s="1149"/>
      <c r="D25" s="1149"/>
      <c r="E25" s="1149"/>
      <c r="F25" s="1149"/>
      <c r="G25" s="1149"/>
      <c r="H25" s="1149"/>
      <c r="I25" s="1149"/>
      <c r="J25" s="1149"/>
      <c r="K25" s="1149"/>
      <c r="L25" s="1141"/>
      <c r="M25" s="1141"/>
      <c r="N25" s="1141"/>
    </row>
    <row r="26" spans="2:16" ht="13.5" customHeight="1">
      <c r="B26" s="1140"/>
      <c r="C26" s="1149"/>
      <c r="D26" s="1149"/>
      <c r="E26" s="1149"/>
      <c r="F26" s="1149"/>
      <c r="G26" s="1149"/>
      <c r="H26" s="1149"/>
      <c r="I26" s="1149"/>
      <c r="J26" s="1149"/>
      <c r="K26" s="1149"/>
      <c r="L26" s="1141"/>
      <c r="M26" s="1141"/>
      <c r="N26" s="1141"/>
    </row>
    <row r="27" spans="2:16" ht="6.75" customHeight="1">
      <c r="B27" s="347"/>
      <c r="C27" s="346"/>
      <c r="D27" s="346"/>
      <c r="E27" s="346"/>
      <c r="F27" s="346"/>
      <c r="G27" s="346"/>
      <c r="H27" s="346"/>
      <c r="I27" s="346"/>
      <c r="J27" s="346"/>
      <c r="K27" s="346"/>
      <c r="L27" s="346"/>
      <c r="M27" s="346"/>
      <c r="N27" s="346"/>
    </row>
    <row r="28" spans="2:16" ht="17.25" customHeight="1">
      <c r="B28" s="347"/>
      <c r="C28" s="1151" t="s">
        <v>608</v>
      </c>
      <c r="D28" s="1151"/>
      <c r="E28" s="1151"/>
      <c r="F28" s="1151"/>
      <c r="G28" s="1151"/>
      <c r="H28" s="1151"/>
      <c r="I28" s="1151"/>
      <c r="J28" s="1151"/>
      <c r="K28" s="1151"/>
      <c r="L28" s="1151"/>
      <c r="M28" s="1151"/>
      <c r="N28" s="1151"/>
      <c r="P28" s="408" t="b">
        <v>0</v>
      </c>
    </row>
    <row r="29" spans="2:16" ht="6.75" customHeight="1">
      <c r="B29" s="347"/>
      <c r="C29" s="346"/>
      <c r="D29" s="346"/>
      <c r="E29" s="346"/>
      <c r="F29" s="346"/>
      <c r="G29" s="346"/>
      <c r="H29" s="346"/>
      <c r="I29" s="346"/>
      <c r="J29" s="346"/>
      <c r="K29" s="346"/>
      <c r="L29" s="346"/>
      <c r="M29" s="346"/>
      <c r="N29" s="346"/>
    </row>
    <row r="30" spans="2:16" ht="17.25" customHeight="1">
      <c r="B30" s="1140"/>
      <c r="C30" s="1142" t="s">
        <v>464</v>
      </c>
      <c r="D30" s="1142"/>
      <c r="E30" s="1142"/>
      <c r="F30" s="1142"/>
      <c r="G30" s="1142"/>
      <c r="H30" s="1142"/>
      <c r="I30" s="1142"/>
      <c r="J30" s="1142"/>
      <c r="K30" s="1142"/>
      <c r="L30" s="1142"/>
      <c r="M30" s="1142"/>
      <c r="N30" s="1142"/>
      <c r="P30" s="408" t="b">
        <v>0</v>
      </c>
    </row>
    <row r="31" spans="2:16" ht="3" customHeight="1">
      <c r="B31" s="1140"/>
      <c r="C31" s="1142"/>
      <c r="D31" s="1142"/>
      <c r="E31" s="1142"/>
      <c r="F31" s="1142"/>
      <c r="G31" s="1142"/>
      <c r="H31" s="1142"/>
      <c r="I31" s="1142"/>
      <c r="J31" s="1142"/>
      <c r="K31" s="1142"/>
      <c r="L31" s="1142"/>
      <c r="M31" s="1142"/>
      <c r="N31" s="1142"/>
    </row>
    <row r="32" spans="2:16" ht="6.75" customHeight="1">
      <c r="B32" s="345"/>
      <c r="C32" s="343"/>
      <c r="D32" s="343"/>
      <c r="E32" s="343"/>
      <c r="F32" s="343"/>
      <c r="G32" s="343"/>
      <c r="H32" s="343"/>
      <c r="I32" s="343"/>
      <c r="J32" s="343"/>
      <c r="K32" s="343"/>
      <c r="L32" s="343"/>
      <c r="M32" s="343"/>
      <c r="N32" s="343"/>
    </row>
    <row r="33" spans="2:30">
      <c r="B33" s="1140"/>
      <c r="C33" s="1149" t="s">
        <v>463</v>
      </c>
      <c r="D33" s="1149"/>
      <c r="E33" s="1149"/>
      <c r="F33" s="1149"/>
      <c r="G33" s="1149"/>
      <c r="H33" s="1149"/>
      <c r="I33" s="1149"/>
      <c r="J33" s="1149"/>
      <c r="K33" s="1149"/>
      <c r="L33" s="1149"/>
      <c r="M33" s="1149"/>
      <c r="N33" s="1149"/>
      <c r="P33" s="408" t="b">
        <v>0</v>
      </c>
    </row>
    <row r="34" spans="2:30">
      <c r="B34" s="1140"/>
      <c r="C34" s="1149"/>
      <c r="D34" s="1149"/>
      <c r="E34" s="1149"/>
      <c r="F34" s="1149"/>
      <c r="G34" s="1149"/>
      <c r="H34" s="1149"/>
      <c r="I34" s="1149"/>
      <c r="J34" s="1149"/>
      <c r="K34" s="1149"/>
      <c r="L34" s="1149"/>
      <c r="M34" s="1149"/>
      <c r="N34" s="1149"/>
    </row>
    <row r="35" spans="2:30">
      <c r="B35" s="1140"/>
      <c r="C35" s="1149"/>
      <c r="D35" s="1149"/>
      <c r="E35" s="1149"/>
      <c r="F35" s="1149"/>
      <c r="G35" s="1149"/>
      <c r="H35" s="1149"/>
      <c r="I35" s="1149"/>
      <c r="J35" s="1149"/>
      <c r="K35" s="1149"/>
      <c r="L35" s="1149"/>
      <c r="M35" s="1149"/>
      <c r="N35" s="1149"/>
    </row>
    <row r="36" spans="2:30">
      <c r="B36" s="1140"/>
      <c r="C36" s="1149"/>
      <c r="D36" s="1149"/>
      <c r="E36" s="1149"/>
      <c r="F36" s="1149"/>
      <c r="G36" s="1149"/>
      <c r="H36" s="1149"/>
      <c r="I36" s="1149"/>
      <c r="J36" s="1149"/>
      <c r="K36" s="1149"/>
      <c r="L36" s="1149"/>
      <c r="M36" s="1149"/>
      <c r="N36" s="1149"/>
    </row>
    <row r="37" spans="2:30" s="409" customFormat="1" ht="6.75" customHeight="1">
      <c r="B37" s="345"/>
      <c r="C37" s="411"/>
      <c r="D37" s="411"/>
      <c r="E37" s="411"/>
      <c r="F37" s="411"/>
      <c r="G37" s="411"/>
      <c r="H37" s="411"/>
      <c r="I37" s="411"/>
      <c r="J37" s="411"/>
      <c r="K37" s="411"/>
      <c r="L37" s="411"/>
      <c r="M37" s="411"/>
      <c r="N37" s="411"/>
      <c r="P37" s="410"/>
    </row>
    <row r="38" spans="2:30" ht="13.5" customHeight="1">
      <c r="B38" s="1150"/>
      <c r="C38" s="1141" t="s">
        <v>591</v>
      </c>
      <c r="D38" s="1141"/>
      <c r="E38" s="1141"/>
      <c r="F38" s="1141"/>
      <c r="G38" s="1141"/>
      <c r="H38" s="1141"/>
      <c r="I38" s="1141"/>
      <c r="J38" s="1141"/>
      <c r="K38" s="1141"/>
      <c r="L38" s="1141"/>
      <c r="M38" s="1141"/>
      <c r="N38" s="1141"/>
      <c r="P38" s="408" t="b">
        <v>0</v>
      </c>
    </row>
    <row r="39" spans="2:30">
      <c r="B39" s="1150"/>
      <c r="C39" s="1141"/>
      <c r="D39" s="1141"/>
      <c r="E39" s="1141"/>
      <c r="F39" s="1141"/>
      <c r="G39" s="1141"/>
      <c r="H39" s="1141"/>
      <c r="I39" s="1141"/>
      <c r="J39" s="1141"/>
      <c r="K39" s="1141"/>
      <c r="L39" s="1141"/>
      <c r="M39" s="1141"/>
      <c r="N39" s="1141"/>
    </row>
    <row r="40" spans="2:30">
      <c r="B40" s="1150"/>
      <c r="C40" s="1141"/>
      <c r="D40" s="1141"/>
      <c r="E40" s="1141"/>
      <c r="F40" s="1141"/>
      <c r="G40" s="1141"/>
      <c r="H40" s="1141"/>
      <c r="I40" s="1141"/>
      <c r="J40" s="1141"/>
      <c r="K40" s="1141"/>
      <c r="L40" s="1141"/>
      <c r="M40" s="1141"/>
      <c r="N40" s="1141"/>
    </row>
    <row r="41" spans="2:30">
      <c r="B41" s="1150"/>
      <c r="C41" s="1141"/>
      <c r="D41" s="1141"/>
      <c r="E41" s="1141"/>
      <c r="F41" s="1141"/>
      <c r="G41" s="1141"/>
      <c r="H41" s="1141"/>
      <c r="I41" s="1141"/>
      <c r="J41" s="1141"/>
      <c r="K41" s="1141"/>
      <c r="L41" s="1141"/>
      <c r="M41" s="1141"/>
      <c r="N41" s="1141"/>
    </row>
    <row r="42" spans="2:30">
      <c r="B42" s="1150"/>
      <c r="C42" s="1141"/>
      <c r="D42" s="1141"/>
      <c r="E42" s="1141"/>
      <c r="F42" s="1141"/>
      <c r="G42" s="1141"/>
      <c r="H42" s="1141"/>
      <c r="I42" s="1141"/>
      <c r="J42" s="1141"/>
      <c r="K42" s="1141"/>
      <c r="L42" s="1141"/>
      <c r="M42" s="1141"/>
      <c r="N42" s="1141"/>
    </row>
    <row r="43" spans="2:30">
      <c r="B43" s="1150"/>
      <c r="C43" s="1141"/>
      <c r="D43" s="1141"/>
      <c r="E43" s="1141"/>
      <c r="F43" s="1141"/>
      <c r="G43" s="1141"/>
      <c r="H43" s="1141"/>
      <c r="I43" s="1141"/>
      <c r="J43" s="1141"/>
      <c r="K43" s="1141"/>
      <c r="L43" s="1141"/>
      <c r="M43" s="1141"/>
      <c r="N43" s="1141"/>
    </row>
    <row r="44" spans="2:30">
      <c r="B44" s="1150"/>
      <c r="C44" s="1141"/>
      <c r="D44" s="1141"/>
      <c r="E44" s="1141"/>
      <c r="F44" s="1141"/>
      <c r="G44" s="1141"/>
      <c r="H44" s="1141"/>
      <c r="I44" s="1141"/>
      <c r="J44" s="1141"/>
      <c r="K44" s="1141"/>
      <c r="L44" s="1141"/>
      <c r="M44" s="1141"/>
      <c r="N44" s="1141"/>
    </row>
    <row r="45" spans="2:30">
      <c r="B45" s="1150"/>
      <c r="C45" s="1141"/>
      <c r="D45" s="1141"/>
      <c r="E45" s="1141"/>
      <c r="F45" s="1141"/>
      <c r="G45" s="1141"/>
      <c r="H45" s="1141"/>
      <c r="I45" s="1141"/>
      <c r="J45" s="1141"/>
      <c r="K45" s="1141"/>
      <c r="L45" s="1141"/>
      <c r="M45" s="1141"/>
      <c r="N45" s="1141"/>
    </row>
    <row r="46" spans="2:30" ht="16.5" customHeight="1">
      <c r="B46" s="1150"/>
      <c r="C46" s="1141"/>
      <c r="D46" s="1141"/>
      <c r="E46" s="1141"/>
      <c r="F46" s="1141"/>
      <c r="G46" s="1141"/>
      <c r="H46" s="1141"/>
      <c r="I46" s="1141"/>
      <c r="J46" s="1141"/>
      <c r="K46" s="1141"/>
      <c r="L46" s="1141"/>
      <c r="M46" s="1141"/>
      <c r="N46" s="1141"/>
      <c r="R46" s="88"/>
      <c r="S46" s="342"/>
      <c r="T46" s="342"/>
      <c r="U46" s="342"/>
      <c r="V46" s="342"/>
      <c r="W46" s="342"/>
      <c r="X46" s="342"/>
      <c r="Y46" s="342"/>
      <c r="Z46" s="342"/>
      <c r="AA46" s="342"/>
      <c r="AB46" s="342"/>
      <c r="AC46" s="342"/>
      <c r="AD46" s="342"/>
    </row>
    <row r="47" spans="2:30" ht="4.5" customHeight="1">
      <c r="B47" s="1150"/>
      <c r="C47" s="1141"/>
      <c r="D47" s="1141"/>
      <c r="E47" s="1141"/>
      <c r="F47" s="1141"/>
      <c r="G47" s="1141"/>
      <c r="H47" s="1141"/>
      <c r="I47" s="1141"/>
      <c r="J47" s="1141"/>
      <c r="K47" s="1141"/>
      <c r="L47" s="1141"/>
      <c r="M47" s="1141"/>
      <c r="N47" s="1141"/>
      <c r="R47" s="88"/>
      <c r="S47" s="1141"/>
      <c r="T47" s="1141"/>
      <c r="U47" s="1141"/>
      <c r="V47" s="1141"/>
      <c r="W47" s="1141"/>
      <c r="X47" s="1141"/>
      <c r="Y47" s="1141"/>
      <c r="Z47" s="1141"/>
      <c r="AA47" s="1141"/>
      <c r="AB47" s="1141"/>
      <c r="AC47" s="1141"/>
      <c r="AD47" s="1141"/>
    </row>
    <row r="48" spans="2:30" ht="6.75" customHeight="1">
      <c r="R48" s="88"/>
      <c r="S48" s="1141"/>
      <c r="T48" s="1141"/>
      <c r="U48" s="1141"/>
      <c r="V48" s="1141"/>
      <c r="W48" s="1141"/>
      <c r="X48" s="1141"/>
      <c r="Y48" s="1141"/>
      <c r="Z48" s="1141"/>
      <c r="AA48" s="1141"/>
      <c r="AB48" s="1141"/>
      <c r="AC48" s="1141"/>
      <c r="AD48" s="1141"/>
    </row>
    <row r="49" spans="2:30" ht="13.5" customHeight="1">
      <c r="C49" s="666" t="s">
        <v>592</v>
      </c>
      <c r="D49" s="665"/>
      <c r="E49" s="665"/>
      <c r="F49" s="665"/>
      <c r="G49" s="665"/>
      <c r="H49" s="665"/>
      <c r="I49" s="665"/>
      <c r="J49" s="665"/>
      <c r="K49" s="665"/>
      <c r="L49" s="665"/>
      <c r="M49" s="665"/>
      <c r="N49" s="665"/>
      <c r="P49" s="408" t="b">
        <v>0</v>
      </c>
      <c r="R49" s="88"/>
      <c r="S49" s="1141"/>
      <c r="T49" s="1141"/>
      <c r="U49" s="1141"/>
      <c r="V49" s="1141"/>
      <c r="W49" s="1141"/>
      <c r="X49" s="1141"/>
      <c r="Y49" s="1141"/>
      <c r="Z49" s="1141"/>
      <c r="AA49" s="1141"/>
      <c r="AB49" s="1141"/>
      <c r="AC49" s="1141"/>
      <c r="AD49" s="1141"/>
    </row>
    <row r="50" spans="2:30" ht="6" customHeight="1">
      <c r="C50" s="665"/>
      <c r="D50" s="665"/>
      <c r="E50" s="665"/>
      <c r="F50" s="665"/>
      <c r="G50" s="665"/>
      <c r="H50" s="665"/>
      <c r="I50" s="665"/>
      <c r="J50" s="665"/>
      <c r="K50" s="665"/>
      <c r="L50" s="665"/>
      <c r="M50" s="665"/>
      <c r="N50" s="665"/>
      <c r="R50" s="88"/>
      <c r="S50" s="1141"/>
      <c r="T50" s="1141"/>
      <c r="U50" s="1141"/>
      <c r="V50" s="1141"/>
      <c r="W50" s="1141"/>
      <c r="X50" s="1141"/>
      <c r="Y50" s="1141"/>
      <c r="Z50" s="1141"/>
      <c r="AA50" s="1141"/>
      <c r="AB50" s="1141"/>
      <c r="AC50" s="1141"/>
      <c r="AD50" s="1141"/>
    </row>
    <row r="51" spans="2:30" ht="6.75" customHeight="1">
      <c r="C51" s="665"/>
      <c r="D51" s="665"/>
      <c r="E51" s="665"/>
      <c r="F51" s="665"/>
      <c r="G51" s="665"/>
      <c r="H51" s="665"/>
      <c r="I51" s="665"/>
      <c r="J51" s="665"/>
      <c r="K51" s="665"/>
      <c r="L51" s="665"/>
      <c r="M51" s="665"/>
      <c r="N51" s="665"/>
      <c r="R51" s="88"/>
      <c r="S51" s="1141"/>
      <c r="T51" s="1141"/>
      <c r="U51" s="1141"/>
      <c r="V51" s="1141"/>
      <c r="W51" s="1141"/>
      <c r="X51" s="1141"/>
      <c r="Y51" s="1141"/>
      <c r="Z51" s="1141"/>
      <c r="AA51" s="1141"/>
      <c r="AB51" s="1141"/>
      <c r="AC51" s="1141"/>
      <c r="AD51" s="1141"/>
    </row>
    <row r="52" spans="2:30" ht="13.5" customHeight="1">
      <c r="B52" s="792"/>
      <c r="C52" s="1141" t="s">
        <v>462</v>
      </c>
      <c r="D52" s="1141"/>
      <c r="E52" s="1141"/>
      <c r="F52" s="1141"/>
      <c r="G52" s="1141"/>
      <c r="H52" s="1141"/>
      <c r="I52" s="1141"/>
      <c r="J52" s="1141"/>
      <c r="K52" s="1141"/>
      <c r="L52" s="1141"/>
      <c r="M52" s="1141"/>
      <c r="N52" s="1141"/>
      <c r="P52" s="408" t="b">
        <v>0</v>
      </c>
      <c r="R52" s="88"/>
      <c r="S52" s="1141"/>
      <c r="T52" s="1141"/>
      <c r="U52" s="1141"/>
      <c r="V52" s="1141"/>
      <c r="W52" s="1141"/>
      <c r="X52" s="1141"/>
      <c r="Y52" s="1141"/>
      <c r="Z52" s="1141"/>
      <c r="AA52" s="1141"/>
      <c r="AB52" s="1141"/>
      <c r="AC52" s="1141"/>
      <c r="AD52" s="1141"/>
    </row>
    <row r="53" spans="2:30">
      <c r="B53" s="792"/>
      <c r="C53" s="1141"/>
      <c r="D53" s="1141"/>
      <c r="E53" s="1141"/>
      <c r="F53" s="1141"/>
      <c r="G53" s="1141"/>
      <c r="H53" s="1141"/>
      <c r="I53" s="1141"/>
      <c r="J53" s="1141"/>
      <c r="K53" s="1141"/>
      <c r="L53" s="1141"/>
      <c r="M53" s="1141"/>
      <c r="N53" s="1141"/>
    </row>
    <row r="54" spans="2:30" ht="9.75" customHeight="1"/>
    <row r="55" spans="2:30">
      <c r="B55" s="792"/>
      <c r="C55" s="1141" t="s">
        <v>609</v>
      </c>
      <c r="D55" s="1141"/>
      <c r="E55" s="1141"/>
      <c r="F55" s="1141"/>
      <c r="G55" s="1141"/>
      <c r="H55" s="1141"/>
      <c r="I55" s="1141"/>
      <c r="J55" s="1141"/>
      <c r="K55" s="1141"/>
      <c r="L55" s="1141"/>
      <c r="M55" s="1141"/>
      <c r="N55" s="1141"/>
      <c r="P55" s="408" t="b">
        <v>0</v>
      </c>
    </row>
    <row r="56" spans="2:30">
      <c r="B56" s="792"/>
      <c r="C56" s="1141"/>
      <c r="D56" s="1141"/>
      <c r="E56" s="1141"/>
      <c r="F56" s="1141"/>
      <c r="G56" s="1141"/>
      <c r="H56" s="1141"/>
      <c r="I56" s="1141"/>
      <c r="J56" s="1141"/>
      <c r="K56" s="1141"/>
      <c r="L56" s="1141"/>
      <c r="M56" s="1141"/>
      <c r="N56" s="1141"/>
    </row>
    <row r="57" spans="2:30">
      <c r="B57" s="792"/>
      <c r="C57" s="1141"/>
      <c r="D57" s="1141"/>
      <c r="E57" s="1141"/>
      <c r="F57" s="1141"/>
      <c r="G57" s="1141"/>
      <c r="H57" s="1141"/>
      <c r="I57" s="1141"/>
      <c r="J57" s="1141"/>
      <c r="K57" s="1141"/>
      <c r="L57" s="1141"/>
      <c r="M57" s="1141"/>
      <c r="N57" s="1141"/>
    </row>
    <row r="58" spans="2:30" ht="20.149999999999999" customHeight="1">
      <c r="C58" s="46" t="s">
        <v>163</v>
      </c>
      <c r="D58" s="46">
        <f>申１!T4</f>
        <v>0</v>
      </c>
      <c r="E58" s="46" t="s">
        <v>332</v>
      </c>
      <c r="F58" s="46">
        <f>申１!V4</f>
        <v>0</v>
      </c>
      <c r="G58" s="46" t="s">
        <v>156</v>
      </c>
      <c r="H58" s="46">
        <f>申１!X4</f>
        <v>0</v>
      </c>
      <c r="I58" s="46" t="s">
        <v>155</v>
      </c>
      <c r="J58" s="344"/>
      <c r="K58" s="344"/>
      <c r="L58" s="344"/>
      <c r="M58" s="344"/>
      <c r="N58" s="344"/>
    </row>
    <row r="59" spans="2:30" ht="20.149999999999999" customHeight="1">
      <c r="C59" s="344"/>
      <c r="D59" s="344"/>
      <c r="E59" s="344"/>
      <c r="F59" s="344"/>
      <c r="G59" s="344"/>
      <c r="H59" s="344"/>
      <c r="I59" s="344"/>
      <c r="J59" s="344"/>
      <c r="K59" s="344"/>
      <c r="L59" s="344"/>
      <c r="M59" s="344"/>
      <c r="N59" s="344"/>
    </row>
    <row r="60" spans="2:30" ht="20.149999999999999" customHeight="1">
      <c r="C60" s="1146" t="s">
        <v>461</v>
      </c>
      <c r="D60" s="1146"/>
      <c r="E60" s="1146"/>
      <c r="F60" s="1146"/>
      <c r="G60" s="1146"/>
      <c r="H60" s="1146"/>
      <c r="I60" s="1146"/>
      <c r="J60" s="1146"/>
      <c r="K60" s="1146"/>
      <c r="L60" s="1146"/>
      <c r="M60" s="1146"/>
      <c r="N60" s="1146"/>
    </row>
    <row r="61" spans="2:30" ht="20.149999999999999" customHeight="1">
      <c r="C61" s="344"/>
      <c r="D61" s="344"/>
      <c r="E61" s="344"/>
      <c r="F61" s="344"/>
      <c r="G61" s="344"/>
      <c r="H61" s="344"/>
      <c r="I61" s="344"/>
      <c r="J61" s="344"/>
      <c r="K61" s="344"/>
      <c r="L61" s="344"/>
      <c r="M61" s="344"/>
      <c r="N61" s="344"/>
    </row>
    <row r="62" spans="2:30" ht="39" customHeight="1">
      <c r="C62" s="344"/>
      <c r="D62" s="344"/>
      <c r="E62" s="344"/>
      <c r="F62" s="344"/>
      <c r="G62" s="1149" t="s">
        <v>460</v>
      </c>
      <c r="H62" s="1149"/>
      <c r="I62" s="1149"/>
      <c r="J62" s="1149"/>
      <c r="K62" s="1149">
        <f>申１!Q7</f>
        <v>0</v>
      </c>
      <c r="L62" s="1149"/>
      <c r="M62" s="1149"/>
      <c r="N62" s="1149"/>
    </row>
    <row r="63" spans="2:30" ht="39.75" customHeight="1">
      <c r="C63" s="344"/>
      <c r="D63" s="344"/>
      <c r="E63" s="344"/>
      <c r="F63" s="346"/>
      <c r="G63" s="1155" t="s">
        <v>459</v>
      </c>
      <c r="H63" s="1155"/>
      <c r="I63" s="1155"/>
      <c r="J63" s="1155"/>
      <c r="K63" s="1149">
        <f>申１!Q9</f>
        <v>0</v>
      </c>
      <c r="L63" s="1149"/>
      <c r="M63" s="1149"/>
      <c r="N63" s="1149"/>
    </row>
    <row r="64" spans="2:30" ht="30" customHeight="1">
      <c r="C64" s="344"/>
      <c r="D64" s="344"/>
      <c r="E64" s="344"/>
      <c r="F64" s="46"/>
      <c r="G64" s="1152" t="s">
        <v>458</v>
      </c>
      <c r="H64" s="1152"/>
      <c r="I64" s="1152"/>
      <c r="J64" s="1152"/>
      <c r="K64" s="1156">
        <f>申１!Q11</f>
        <v>0</v>
      </c>
      <c r="L64" s="1157"/>
      <c r="M64" s="1157"/>
      <c r="N64" s="1157"/>
    </row>
    <row r="65" spans="3:14" ht="30" customHeight="1">
      <c r="C65" s="344"/>
      <c r="D65" s="344"/>
      <c r="E65" s="344"/>
      <c r="F65" s="344"/>
      <c r="G65" s="1152" t="s">
        <v>457</v>
      </c>
      <c r="H65" s="1152"/>
      <c r="I65" s="1152"/>
      <c r="J65" s="1152"/>
      <c r="K65" s="1153">
        <f>申１!Q12</f>
        <v>0</v>
      </c>
      <c r="L65" s="1153"/>
      <c r="M65" s="1153"/>
      <c r="N65" s="1153"/>
    </row>
    <row r="66" spans="3:14" ht="30" customHeight="1">
      <c r="C66" s="344"/>
      <c r="D66" s="344"/>
      <c r="E66" s="46"/>
      <c r="F66" s="46"/>
      <c r="G66" s="1016" t="s">
        <v>456</v>
      </c>
      <c r="H66" s="1016"/>
      <c r="I66" s="1016"/>
      <c r="J66" s="1016"/>
      <c r="K66" s="1154"/>
      <c r="L66" s="1154"/>
      <c r="M66" s="1154"/>
      <c r="N66" s="1154"/>
    </row>
  </sheetData>
  <sheetProtection algorithmName="SHA-512" hashValue="qjDI4kMXw/6AjJWiwWUw9U8KTkPreOXYpbVXBkSV0GrRUPGQ+Pss55wxbDz0cnKfKRfB95gXSVVBzgyvgYb8pg==" saltValue="tX5H8Kk0O5855TWCye/tLw==" spinCount="100000" sheet="1" formatCells="0" formatColumns="0" formatRows="0" selectLockedCells="1"/>
  <mergeCells count="38">
    <mergeCell ref="G65:J65"/>
    <mergeCell ref="K65:N65"/>
    <mergeCell ref="G66:J66"/>
    <mergeCell ref="K66:N66"/>
    <mergeCell ref="G63:J63"/>
    <mergeCell ref="K63:N63"/>
    <mergeCell ref="G64:J64"/>
    <mergeCell ref="K64:N64"/>
    <mergeCell ref="B17:B18"/>
    <mergeCell ref="C17:N18"/>
    <mergeCell ref="B20:B21"/>
    <mergeCell ref="C20:N21"/>
    <mergeCell ref="B33:B36"/>
    <mergeCell ref="C33:N36"/>
    <mergeCell ref="B23:B26"/>
    <mergeCell ref="C23:N26"/>
    <mergeCell ref="C28:N28"/>
    <mergeCell ref="B30:B31"/>
    <mergeCell ref="C30:N31"/>
    <mergeCell ref="S47:AD52"/>
    <mergeCell ref="B52:B53"/>
    <mergeCell ref="C52:N53"/>
    <mergeCell ref="G62:J62"/>
    <mergeCell ref="K62:N62"/>
    <mergeCell ref="C60:N60"/>
    <mergeCell ref="B55:B57"/>
    <mergeCell ref="C55:N57"/>
    <mergeCell ref="B38:B47"/>
    <mergeCell ref="C38:N47"/>
    <mergeCell ref="B14:B15"/>
    <mergeCell ref="C14:N15"/>
    <mergeCell ref="B11:B12"/>
    <mergeCell ref="C11:N12"/>
    <mergeCell ref="B2:F2"/>
    <mergeCell ref="B3:N3"/>
    <mergeCell ref="B4:I4"/>
    <mergeCell ref="B6:N7"/>
    <mergeCell ref="C9:N9"/>
  </mergeCells>
  <phoneticPr fontId="10"/>
  <conditionalFormatting sqref="B9">
    <cfRule type="expression" dxfId="159" priority="16">
      <formula>OR(P9=FALSE,P9="")</formula>
    </cfRule>
  </conditionalFormatting>
  <conditionalFormatting sqref="B11:B12">
    <cfRule type="expression" dxfId="158" priority="15">
      <formula>OR(P11=FALSE,P11="")</formula>
    </cfRule>
  </conditionalFormatting>
  <conditionalFormatting sqref="B14">
    <cfRule type="expression" dxfId="157" priority="14">
      <formula>OR(P14=FALSE,P14="")</formula>
    </cfRule>
  </conditionalFormatting>
  <conditionalFormatting sqref="B17:B18">
    <cfRule type="expression" dxfId="156" priority="13">
      <formula>OR(P17=FALSE,P17="")</formula>
    </cfRule>
  </conditionalFormatting>
  <conditionalFormatting sqref="B20:B21">
    <cfRule type="expression" dxfId="155" priority="12">
      <formula>OR(P20=FALSE,P20="")</formula>
    </cfRule>
  </conditionalFormatting>
  <conditionalFormatting sqref="B23">
    <cfRule type="expression" dxfId="154" priority="11">
      <formula>OR(P23=FALSE,P23="")</formula>
    </cfRule>
  </conditionalFormatting>
  <conditionalFormatting sqref="B28">
    <cfRule type="expression" dxfId="153" priority="10">
      <formula>OR(P28=FALSE,P28="")</formula>
    </cfRule>
  </conditionalFormatting>
  <conditionalFormatting sqref="B30:B31">
    <cfRule type="expression" dxfId="152" priority="9">
      <formula>OR(P30=FALSE,P30="")</formula>
    </cfRule>
  </conditionalFormatting>
  <conditionalFormatting sqref="B33">
    <cfRule type="expression" dxfId="151" priority="8">
      <formula>OR(P33=FALSE,P33="")</formula>
    </cfRule>
  </conditionalFormatting>
  <conditionalFormatting sqref="B38">
    <cfRule type="expression" dxfId="150" priority="7">
      <formula>OR(P38=FALSE,P38="")</formula>
    </cfRule>
  </conditionalFormatting>
  <conditionalFormatting sqref="B49:B50">
    <cfRule type="expression" dxfId="149" priority="1">
      <formula>$P$49=FALSE</formula>
    </cfRule>
  </conditionalFormatting>
  <conditionalFormatting sqref="B52">
    <cfRule type="expression" dxfId="148" priority="6">
      <formula>OR(P52=FALSE,P52="")</formula>
    </cfRule>
  </conditionalFormatting>
  <conditionalFormatting sqref="B55">
    <cfRule type="expression" dxfId="147" priority="4">
      <formula>OR(P55=FALSE,P55="")</formula>
    </cfRule>
  </conditionalFormatting>
  <conditionalFormatting sqref="D58">
    <cfRule type="expression" dxfId="146" priority="5">
      <formula>D58=""</formula>
    </cfRule>
  </conditionalFormatting>
  <conditionalFormatting sqref="F58">
    <cfRule type="expression" dxfId="145" priority="3">
      <formula>F58=""</formula>
    </cfRule>
  </conditionalFormatting>
  <conditionalFormatting sqref="H58">
    <cfRule type="expression" dxfId="144" priority="2">
      <formula>H58=""</formula>
    </cfRule>
  </conditionalFormatting>
  <pageMargins left="0.70866141732283472" right="0.70866141732283472" top="0.43307086614173229" bottom="0.7480314960629921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3494" r:id="rId4" name="Check Box 6">
              <controlPr defaultSize="0" autoFill="0" autoLine="0" autoPict="0">
                <anchor moveWithCells="1">
                  <from>
                    <xdr:col>1</xdr:col>
                    <xdr:colOff>57150</xdr:colOff>
                    <xdr:row>8</xdr:row>
                    <xdr:rowOff>12700</xdr:rowOff>
                  </from>
                  <to>
                    <xdr:col>1</xdr:col>
                    <xdr:colOff>279400</xdr:colOff>
                    <xdr:row>8</xdr:row>
                    <xdr:rowOff>152400</xdr:rowOff>
                  </to>
                </anchor>
              </controlPr>
            </control>
          </mc:Choice>
        </mc:AlternateContent>
        <mc:AlternateContent xmlns:mc="http://schemas.openxmlformats.org/markup-compatibility/2006">
          <mc:Choice Requires="x14">
            <control shapeId="63495" r:id="rId5" name="Check Box 7">
              <controlPr defaultSize="0" autoFill="0" autoLine="0" autoPict="0">
                <anchor moveWithCells="1">
                  <from>
                    <xdr:col>1</xdr:col>
                    <xdr:colOff>57150</xdr:colOff>
                    <xdr:row>10</xdr:row>
                    <xdr:rowOff>31750</xdr:rowOff>
                  </from>
                  <to>
                    <xdr:col>1</xdr:col>
                    <xdr:colOff>266700</xdr:colOff>
                    <xdr:row>10</xdr:row>
                    <xdr:rowOff>165100</xdr:rowOff>
                  </to>
                </anchor>
              </controlPr>
            </control>
          </mc:Choice>
        </mc:AlternateContent>
        <mc:AlternateContent xmlns:mc="http://schemas.openxmlformats.org/markup-compatibility/2006">
          <mc:Choice Requires="x14">
            <control shapeId="63496" r:id="rId6" name="Check Box 8">
              <controlPr defaultSize="0" autoFill="0" autoLine="0" autoPict="0">
                <anchor moveWithCells="1">
                  <from>
                    <xdr:col>1</xdr:col>
                    <xdr:colOff>57150</xdr:colOff>
                    <xdr:row>13</xdr:row>
                    <xdr:rowOff>31750</xdr:rowOff>
                  </from>
                  <to>
                    <xdr:col>1</xdr:col>
                    <xdr:colOff>266700</xdr:colOff>
                    <xdr:row>13</xdr:row>
                    <xdr:rowOff>165100</xdr:rowOff>
                  </to>
                </anchor>
              </controlPr>
            </control>
          </mc:Choice>
        </mc:AlternateContent>
        <mc:AlternateContent xmlns:mc="http://schemas.openxmlformats.org/markup-compatibility/2006">
          <mc:Choice Requires="x14">
            <control shapeId="63497" r:id="rId7" name="Check Box 9">
              <controlPr defaultSize="0" autoFill="0" autoLine="0" autoPict="0">
                <anchor moveWithCells="1">
                  <from>
                    <xdr:col>1</xdr:col>
                    <xdr:colOff>57150</xdr:colOff>
                    <xdr:row>16</xdr:row>
                    <xdr:rowOff>31750</xdr:rowOff>
                  </from>
                  <to>
                    <xdr:col>1</xdr:col>
                    <xdr:colOff>266700</xdr:colOff>
                    <xdr:row>16</xdr:row>
                    <xdr:rowOff>165100</xdr:rowOff>
                  </to>
                </anchor>
              </controlPr>
            </control>
          </mc:Choice>
        </mc:AlternateContent>
        <mc:AlternateContent xmlns:mc="http://schemas.openxmlformats.org/markup-compatibility/2006">
          <mc:Choice Requires="x14">
            <control shapeId="63498" r:id="rId8" name="Check Box 10">
              <controlPr defaultSize="0" autoFill="0" autoLine="0" autoPict="0">
                <anchor moveWithCells="1">
                  <from>
                    <xdr:col>1</xdr:col>
                    <xdr:colOff>57150</xdr:colOff>
                    <xdr:row>19</xdr:row>
                    <xdr:rowOff>31750</xdr:rowOff>
                  </from>
                  <to>
                    <xdr:col>1</xdr:col>
                    <xdr:colOff>266700</xdr:colOff>
                    <xdr:row>19</xdr:row>
                    <xdr:rowOff>165100</xdr:rowOff>
                  </to>
                </anchor>
              </controlPr>
            </control>
          </mc:Choice>
        </mc:AlternateContent>
        <mc:AlternateContent xmlns:mc="http://schemas.openxmlformats.org/markup-compatibility/2006">
          <mc:Choice Requires="x14">
            <control shapeId="63499" r:id="rId9" name="Check Box 11">
              <controlPr defaultSize="0" autoFill="0" autoLine="0" autoPict="0">
                <anchor moveWithCells="1">
                  <from>
                    <xdr:col>1</xdr:col>
                    <xdr:colOff>57150</xdr:colOff>
                    <xdr:row>22</xdr:row>
                    <xdr:rowOff>38100</xdr:rowOff>
                  </from>
                  <to>
                    <xdr:col>1</xdr:col>
                    <xdr:colOff>279400</xdr:colOff>
                    <xdr:row>23</xdr:row>
                    <xdr:rowOff>38100</xdr:rowOff>
                  </to>
                </anchor>
              </controlPr>
            </control>
          </mc:Choice>
        </mc:AlternateContent>
        <mc:AlternateContent xmlns:mc="http://schemas.openxmlformats.org/markup-compatibility/2006">
          <mc:Choice Requires="x14">
            <control shapeId="63500" r:id="rId10" name="Check Box 12">
              <controlPr defaultSize="0" autoFill="0" autoLine="0" autoPict="0">
                <anchor moveWithCells="1">
                  <from>
                    <xdr:col>1</xdr:col>
                    <xdr:colOff>57150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63501" r:id="rId11" name="Check Box 13">
              <controlPr defaultSize="0" autoFill="0" autoLine="0" autoPict="0">
                <anchor moveWithCells="1">
                  <from>
                    <xdr:col>1</xdr:col>
                    <xdr:colOff>57150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63502" r:id="rId12" name="Check Box 14">
              <controlPr defaultSize="0" autoFill="0" autoLine="0" autoPict="0">
                <anchor moveWithCells="1">
                  <from>
                    <xdr:col>1</xdr:col>
                    <xdr:colOff>57150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63503" r:id="rId13" name="Check Box 15">
              <controlPr defaultSize="0" autoFill="0" autoLine="0" autoPict="0">
                <anchor moveWithCells="1">
                  <from>
                    <xdr:col>1</xdr:col>
                    <xdr:colOff>57150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63504" r:id="rId14" name="Check Box 16">
              <controlPr locked="0" defaultSize="0" autoFill="0" autoLine="0" autoPict="0">
                <anchor moveWithCells="1">
                  <from>
                    <xdr:col>1</xdr:col>
                    <xdr:colOff>57150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63505" r:id="rId15" name="Check Box 17">
              <controlPr locked="0" defaultSize="0" autoFill="0" autoLine="0" autoPict="0">
                <anchor moveWithCells="1">
                  <from>
                    <xdr:col>1</xdr:col>
                    <xdr:colOff>88900</xdr:colOff>
                    <xdr:row>51</xdr:row>
                    <xdr:rowOff>19050</xdr:rowOff>
                  </from>
                  <to>
                    <xdr:col>2</xdr:col>
                    <xdr:colOff>12700</xdr:colOff>
                    <xdr:row>52</xdr:row>
                    <xdr:rowOff>12700</xdr:rowOff>
                  </to>
                </anchor>
              </controlPr>
            </control>
          </mc:Choice>
        </mc:AlternateContent>
        <mc:AlternateContent xmlns:mc="http://schemas.openxmlformats.org/markup-compatibility/2006">
          <mc:Choice Requires="x14">
            <control shapeId="63506" r:id="rId16" name="Check Box 18">
              <controlPr locked="0" defaultSize="0" autoFill="0" autoLine="0" autoPict="0">
                <anchor moveWithCells="1">
                  <from>
                    <xdr:col>1</xdr:col>
                    <xdr:colOff>88900</xdr:colOff>
                    <xdr:row>47</xdr:row>
                    <xdr:rowOff>69850</xdr:rowOff>
                  </from>
                  <to>
                    <xdr:col>2</xdr:col>
                    <xdr:colOff>38100</xdr:colOff>
                    <xdr:row>49</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38DD5"/>
    <pageSetUpPr fitToPage="1"/>
  </sheetPr>
  <dimension ref="A1:AO49"/>
  <sheetViews>
    <sheetView showGridLines="0" zoomScaleNormal="100" zoomScaleSheetLayoutView="100" workbookViewId="0">
      <selection activeCell="T4" sqref="T4"/>
    </sheetView>
  </sheetViews>
  <sheetFormatPr defaultColWidth="3.6328125" defaultRowHeight="13"/>
  <cols>
    <col min="1" max="1" width="2.08984375" style="72" customWidth="1"/>
    <col min="2" max="4" width="3.6328125" style="34"/>
    <col min="5" max="5" width="3.36328125" style="34" customWidth="1"/>
    <col min="6" max="6" width="5.6328125" style="34" customWidth="1"/>
    <col min="7" max="7" width="3.6328125" style="34"/>
    <col min="8" max="8" width="5.08984375" style="34" customWidth="1"/>
    <col min="9" max="12" width="5" style="34" customWidth="1"/>
    <col min="13" max="13" width="4" style="34" customWidth="1"/>
    <col min="14" max="14" width="4.36328125" style="34" customWidth="1"/>
    <col min="15" max="20" width="5" style="34" customWidth="1"/>
    <col min="21" max="21" width="3.6328125" style="34"/>
    <col min="22" max="22" width="5.453125" style="34" customWidth="1"/>
    <col min="23" max="23" width="3.6328125" style="34"/>
    <col min="24" max="24" width="7.453125" style="34" customWidth="1"/>
    <col min="25" max="25" width="5.6328125" style="93" customWidth="1"/>
    <col min="26" max="26" width="3.6328125" style="72" customWidth="1"/>
    <col min="27" max="27" width="9.36328125" style="72" hidden="1" customWidth="1"/>
    <col min="28" max="28" width="6.6328125" style="72" hidden="1" customWidth="1"/>
    <col min="29" max="16384" width="3.6328125" style="72"/>
  </cols>
  <sheetData>
    <row r="1" spans="1:27" ht="13.5" customHeight="1">
      <c r="W1" s="12"/>
      <c r="X1" s="437" t="str">
        <f>申１!Y1</f>
        <v>令和７年度パパ</v>
      </c>
    </row>
    <row r="2" spans="1:27" s="554" customFormat="1" ht="25.5" customHeight="1">
      <c r="A2" s="692"/>
      <c r="B2" s="1200" t="s">
        <v>245</v>
      </c>
      <c r="C2" s="1200"/>
      <c r="D2" s="1200"/>
      <c r="E2" s="693"/>
      <c r="F2" s="693"/>
      <c r="G2" s="693"/>
      <c r="H2" s="693"/>
      <c r="I2" s="693"/>
      <c r="J2" s="693"/>
      <c r="K2" s="693"/>
      <c r="L2" s="694"/>
      <c r="M2" s="694"/>
      <c r="N2" s="694"/>
      <c r="O2" s="694"/>
      <c r="P2" s="694"/>
      <c r="Q2" s="694"/>
      <c r="R2" s="694"/>
      <c r="S2" s="694"/>
      <c r="T2" s="694"/>
      <c r="U2" s="694"/>
      <c r="V2" s="694"/>
      <c r="W2" s="694"/>
      <c r="X2" s="694"/>
      <c r="Y2" s="695"/>
      <c r="Z2" s="692"/>
    </row>
    <row r="3" spans="1:27" ht="25.5" customHeight="1">
      <c r="A3" s="96"/>
      <c r="B3" s="36"/>
      <c r="C3" s="32"/>
      <c r="D3" s="36"/>
      <c r="E3" s="36"/>
      <c r="F3" s="36"/>
      <c r="G3" s="30"/>
      <c r="H3" s="30"/>
      <c r="I3" s="31"/>
      <c r="J3" s="31"/>
      <c r="K3" s="36"/>
      <c r="L3" s="36"/>
      <c r="M3" s="36"/>
      <c r="N3" s="36"/>
      <c r="O3" s="36"/>
      <c r="P3" s="792" t="s">
        <v>1</v>
      </c>
      <c r="Q3" s="792"/>
      <c r="R3" s="97">
        <f>申１!T4</f>
        <v>0</v>
      </c>
      <c r="S3" s="36" t="s">
        <v>2</v>
      </c>
      <c r="T3" s="97">
        <f>申１!V4</f>
        <v>0</v>
      </c>
      <c r="U3" s="36" t="s">
        <v>3</v>
      </c>
      <c r="V3" s="97">
        <f>申１!X4</f>
        <v>0</v>
      </c>
      <c r="W3" s="36" t="s">
        <v>4</v>
      </c>
      <c r="X3" s="36"/>
      <c r="Y3" s="98"/>
      <c r="Z3" s="96"/>
    </row>
    <row r="4" spans="1:27" ht="24" customHeight="1">
      <c r="P4" s="34" t="s">
        <v>246</v>
      </c>
      <c r="Y4" s="95"/>
      <c r="Z4" s="94"/>
    </row>
    <row r="5" spans="1:27" ht="18" customHeight="1">
      <c r="A5" s="94"/>
      <c r="B5" s="1201"/>
      <c r="C5" s="1201"/>
      <c r="D5" s="1201"/>
      <c r="E5" s="1201"/>
      <c r="F5" s="1201"/>
      <c r="G5" s="1201"/>
      <c r="H5" s="1201"/>
      <c r="I5" s="1201"/>
      <c r="J5" s="1201"/>
      <c r="K5" s="99"/>
      <c r="L5" s="99"/>
      <c r="M5" s="99"/>
      <c r="N5" s="99"/>
      <c r="O5" s="99"/>
      <c r="P5" s="1202" t="str">
        <f>IF(申１!Q11="","",申１!Q11)</f>
        <v/>
      </c>
      <c r="Q5" s="1203"/>
      <c r="R5" s="1203"/>
      <c r="S5" s="1203"/>
      <c r="T5" s="1203"/>
      <c r="U5" s="1203"/>
      <c r="V5" s="1203"/>
      <c r="W5" s="1203"/>
      <c r="X5" s="1204"/>
      <c r="Z5" s="94"/>
    </row>
    <row r="6" spans="1:27" ht="18" customHeight="1">
      <c r="A6" s="94"/>
      <c r="B6" s="1201"/>
      <c r="C6" s="1201"/>
      <c r="D6" s="1201"/>
      <c r="E6" s="1201"/>
      <c r="F6" s="1201"/>
      <c r="G6" s="1201"/>
      <c r="H6" s="1201"/>
      <c r="I6" s="1201"/>
      <c r="J6" s="1201"/>
      <c r="K6" s="99"/>
      <c r="L6" s="99"/>
      <c r="M6" s="99"/>
      <c r="N6" s="99"/>
      <c r="O6" s="99"/>
      <c r="P6" s="1205"/>
      <c r="Q6" s="1206"/>
      <c r="R6" s="1206"/>
      <c r="S6" s="1206"/>
      <c r="T6" s="1206"/>
      <c r="U6" s="1206"/>
      <c r="V6" s="1206"/>
      <c r="W6" s="1206"/>
      <c r="X6" s="1207"/>
      <c r="Y6" s="100"/>
      <c r="Z6" s="101"/>
      <c r="AA6" s="208" t="s">
        <v>403</v>
      </c>
    </row>
    <row r="7" spans="1:27" ht="21.75" customHeight="1">
      <c r="A7" s="101"/>
      <c r="B7" s="36"/>
      <c r="C7" s="31"/>
      <c r="D7" s="31"/>
      <c r="E7" s="31"/>
      <c r="F7" s="31"/>
      <c r="G7" s="31"/>
      <c r="H7" s="31"/>
      <c r="I7" s="31"/>
      <c r="J7" s="31"/>
      <c r="K7" s="31"/>
      <c r="L7" s="31"/>
      <c r="M7" s="31"/>
      <c r="N7" s="31"/>
      <c r="O7" s="31"/>
      <c r="P7" s="31"/>
      <c r="Q7" s="31"/>
      <c r="R7" s="31"/>
      <c r="S7" s="31"/>
      <c r="T7" s="31"/>
      <c r="U7" s="31"/>
      <c r="V7" s="31"/>
      <c r="W7" s="31"/>
      <c r="X7" s="31"/>
      <c r="Y7" s="100"/>
      <c r="Z7" s="101"/>
    </row>
    <row r="8" spans="1:27" ht="25.5" customHeight="1">
      <c r="A8" s="1208" t="s">
        <v>247</v>
      </c>
      <c r="B8" s="1208"/>
      <c r="C8" s="1208"/>
      <c r="D8" s="1208"/>
      <c r="E8" s="1208"/>
      <c r="F8" s="1208"/>
      <c r="G8" s="1208"/>
      <c r="H8" s="1208"/>
      <c r="I8" s="1208"/>
      <c r="J8" s="1208"/>
      <c r="K8" s="1208"/>
      <c r="L8" s="1208"/>
      <c r="M8" s="1208"/>
      <c r="N8" s="1208"/>
      <c r="O8" s="1208"/>
      <c r="P8" s="1208"/>
      <c r="Q8" s="1208"/>
      <c r="R8" s="1208"/>
      <c r="S8" s="1208"/>
      <c r="T8" s="1208"/>
      <c r="U8" s="1208"/>
      <c r="V8" s="1208"/>
      <c r="W8" s="1208"/>
      <c r="X8" s="1208"/>
      <c r="Y8" s="102"/>
      <c r="Z8" s="101"/>
    </row>
    <row r="9" spans="1:27" ht="6" customHeight="1">
      <c r="A9" s="103"/>
      <c r="B9" s="31"/>
      <c r="C9" s="79"/>
      <c r="D9" s="31"/>
      <c r="E9" s="31"/>
      <c r="F9" s="31"/>
      <c r="G9" s="31"/>
      <c r="H9" s="31"/>
      <c r="I9" s="31"/>
      <c r="J9" s="31"/>
      <c r="K9" s="31"/>
      <c r="L9" s="31"/>
      <c r="M9" s="31"/>
      <c r="N9" s="31"/>
      <c r="O9" s="31"/>
      <c r="P9" s="31"/>
      <c r="Q9" s="31"/>
      <c r="R9" s="31"/>
      <c r="S9" s="31"/>
      <c r="T9" s="31"/>
      <c r="U9" s="31"/>
      <c r="V9" s="31"/>
      <c r="W9" s="31"/>
      <c r="X9" s="31"/>
      <c r="Y9" s="104"/>
      <c r="Z9" s="101"/>
    </row>
    <row r="10" spans="1:27" ht="25.5" customHeight="1">
      <c r="A10" s="94"/>
      <c r="B10" s="1199" t="s">
        <v>248</v>
      </c>
      <c r="C10" s="798"/>
      <c r="D10" s="798"/>
      <c r="E10" s="798"/>
      <c r="F10" s="798"/>
      <c r="G10" s="798"/>
      <c r="H10" s="798"/>
      <c r="I10" s="31"/>
      <c r="J10" s="31"/>
      <c r="K10" s="31"/>
      <c r="L10" s="31"/>
      <c r="M10" s="31"/>
      <c r="N10" s="31"/>
      <c r="O10" s="31"/>
      <c r="P10" s="31"/>
      <c r="Q10" s="31"/>
      <c r="R10" s="31"/>
      <c r="Z10" s="94"/>
    </row>
    <row r="11" spans="1:27" s="107" customFormat="1" ht="42.75" customHeight="1">
      <c r="A11" s="105"/>
      <c r="B11" s="1185" t="s">
        <v>603</v>
      </c>
      <c r="C11" s="1185"/>
      <c r="D11" s="1185"/>
      <c r="E11" s="1185"/>
      <c r="F11" s="1185"/>
      <c r="G11" s="1185"/>
      <c r="H11" s="1185"/>
      <c r="I11" s="1185"/>
      <c r="J11" s="1185"/>
      <c r="K11" s="1185"/>
      <c r="L11" s="1185"/>
      <c r="M11" s="1185"/>
      <c r="N11" s="1185"/>
      <c r="O11" s="1185"/>
      <c r="P11" s="1185"/>
      <c r="Q11" s="1185"/>
      <c r="R11" s="1185"/>
      <c r="S11" s="1185"/>
      <c r="T11" s="1185"/>
      <c r="U11" s="1185"/>
      <c r="V11" s="1185"/>
      <c r="W11" s="1185"/>
      <c r="X11" s="1185"/>
      <c r="Y11" s="106"/>
      <c r="Z11" s="105"/>
    </row>
    <row r="12" spans="1:27" s="107" customFormat="1" ht="5.15" customHeight="1">
      <c r="A12" s="105"/>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6"/>
      <c r="Z12" s="105"/>
    </row>
    <row r="13" spans="1:27" s="107" customFormat="1" ht="27" customHeight="1">
      <c r="A13" s="105"/>
      <c r="B13" s="1185" t="s">
        <v>249</v>
      </c>
      <c r="C13" s="1185"/>
      <c r="D13" s="1185"/>
      <c r="E13" s="1185"/>
      <c r="F13" s="1185"/>
      <c r="G13" s="1185"/>
      <c r="H13" s="1185"/>
      <c r="I13" s="1185"/>
      <c r="J13" s="1185"/>
      <c r="K13" s="1185"/>
      <c r="L13" s="1185"/>
      <c r="M13" s="1185"/>
      <c r="N13" s="1185"/>
      <c r="O13" s="1185"/>
      <c r="P13" s="1185"/>
      <c r="Q13" s="1185"/>
      <c r="R13" s="1185"/>
      <c r="S13" s="1185"/>
      <c r="T13" s="1185"/>
      <c r="U13" s="1185"/>
      <c r="V13" s="1185"/>
      <c r="W13" s="1185"/>
      <c r="X13" s="1185"/>
      <c r="Y13" s="106"/>
      <c r="Z13" s="105"/>
    </row>
    <row r="14" spans="1:27" s="107" customFormat="1" ht="5.15" customHeight="1">
      <c r="A14" s="105"/>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6"/>
      <c r="Z14" s="105"/>
    </row>
    <row r="15" spans="1:27" s="107" customFormat="1">
      <c r="A15" s="105"/>
      <c r="B15" s="109" t="s">
        <v>250</v>
      </c>
      <c r="C15" s="109"/>
      <c r="D15" s="109"/>
      <c r="E15" s="109"/>
      <c r="F15" s="109"/>
      <c r="G15" s="109"/>
      <c r="H15" s="109"/>
      <c r="I15" s="109"/>
      <c r="J15" s="109"/>
      <c r="K15" s="109"/>
      <c r="L15" s="109"/>
      <c r="M15" s="109"/>
      <c r="N15" s="109"/>
      <c r="O15" s="109"/>
      <c r="P15" s="109"/>
      <c r="Q15" s="109"/>
      <c r="R15" s="109"/>
      <c r="S15" s="109"/>
      <c r="T15" s="109"/>
      <c r="U15" s="109"/>
      <c r="V15" s="109"/>
      <c r="W15" s="109"/>
      <c r="X15" s="109"/>
      <c r="Y15" s="106"/>
      <c r="Z15" s="105"/>
    </row>
    <row r="16" spans="1:27" s="107" customFormat="1" ht="5.15" customHeight="1">
      <c r="A16" s="105"/>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6"/>
      <c r="Z16" s="105"/>
    </row>
    <row r="17" spans="1:27" s="107" customFormat="1">
      <c r="A17" s="105"/>
      <c r="B17" s="109" t="s">
        <v>251</v>
      </c>
      <c r="C17" s="10"/>
      <c r="D17" s="10"/>
      <c r="E17" s="10"/>
      <c r="F17" s="10"/>
      <c r="G17" s="10"/>
      <c r="H17" s="10"/>
      <c r="I17" s="10"/>
      <c r="J17" s="10"/>
      <c r="K17" s="10"/>
      <c r="L17" s="10"/>
      <c r="M17" s="10"/>
      <c r="N17" s="10"/>
      <c r="O17" s="10"/>
      <c r="P17" s="10"/>
      <c r="Q17" s="10"/>
      <c r="R17" s="10"/>
      <c r="S17" s="10"/>
      <c r="T17" s="10"/>
      <c r="U17" s="10"/>
      <c r="V17" s="10"/>
      <c r="W17" s="10"/>
      <c r="X17" s="10"/>
      <c r="Y17" s="106"/>
      <c r="Z17" s="105"/>
    </row>
    <row r="18" spans="1:27" s="107" customFormat="1" ht="5.15" customHeight="1">
      <c r="A18" s="105"/>
      <c r="B18" s="109"/>
      <c r="C18" s="10"/>
      <c r="D18" s="10"/>
      <c r="E18" s="10"/>
      <c r="F18" s="10"/>
      <c r="G18" s="10"/>
      <c r="H18" s="10"/>
      <c r="I18" s="10"/>
      <c r="J18" s="10"/>
      <c r="K18" s="10"/>
      <c r="L18" s="10"/>
      <c r="M18" s="10"/>
      <c r="N18" s="10"/>
      <c r="O18" s="10"/>
      <c r="P18" s="10"/>
      <c r="Q18" s="10"/>
      <c r="R18" s="10"/>
      <c r="S18" s="10"/>
      <c r="T18" s="10"/>
      <c r="U18" s="10"/>
      <c r="V18" s="10"/>
      <c r="W18" s="10"/>
      <c r="X18" s="10"/>
      <c r="Y18" s="106"/>
      <c r="Z18" s="105"/>
    </row>
    <row r="19" spans="1:27" ht="0.75" customHeight="1">
      <c r="A19" s="94"/>
      <c r="B19" s="32"/>
      <c r="C19" s="33"/>
      <c r="D19" s="33"/>
      <c r="E19" s="33"/>
      <c r="F19" s="33"/>
      <c r="G19" s="33"/>
      <c r="H19" s="33"/>
      <c r="I19" s="33"/>
      <c r="J19" s="33"/>
      <c r="K19" s="33"/>
      <c r="L19" s="33"/>
      <c r="M19" s="33"/>
      <c r="N19" s="33"/>
      <c r="O19" s="33"/>
      <c r="P19" s="33"/>
      <c r="Q19" s="33"/>
      <c r="R19" s="33"/>
      <c r="S19" s="33"/>
      <c r="T19" s="33"/>
      <c r="U19" s="33"/>
      <c r="V19" s="33"/>
      <c r="W19" s="33"/>
      <c r="X19" s="33"/>
      <c r="Z19" s="94"/>
    </row>
    <row r="20" spans="1:27" ht="21">
      <c r="A20" s="110"/>
      <c r="B20" s="88" t="s">
        <v>252</v>
      </c>
      <c r="C20" s="34" t="s">
        <v>253</v>
      </c>
      <c r="D20" s="88"/>
      <c r="Z20" s="94"/>
    </row>
    <row r="21" spans="1:27" ht="25.5" customHeight="1">
      <c r="A21" s="103"/>
      <c r="B21" s="736" t="s">
        <v>254</v>
      </c>
      <c r="C21" s="776"/>
      <c r="D21" s="776"/>
      <c r="E21" s="776"/>
      <c r="F21" s="776"/>
      <c r="G21" s="776"/>
      <c r="H21" s="776"/>
      <c r="I21" s="776"/>
      <c r="J21" s="776"/>
      <c r="K21" s="776"/>
      <c r="L21" s="776"/>
      <c r="M21" s="776"/>
      <c r="N21" s="776"/>
      <c r="O21" s="776"/>
      <c r="P21" s="776"/>
      <c r="Q21" s="776"/>
      <c r="R21" s="776"/>
      <c r="S21" s="776"/>
      <c r="T21" s="1183"/>
      <c r="U21" s="1184" t="s">
        <v>255</v>
      </c>
      <c r="V21" s="1034"/>
      <c r="W21" s="1034"/>
      <c r="X21" s="1034"/>
      <c r="Y21" s="104"/>
      <c r="Z21" s="101"/>
    </row>
    <row r="22" spans="1:27" ht="25.5" customHeight="1">
      <c r="A22" s="103"/>
      <c r="B22" s="1186">
        <f>申１!Q9</f>
        <v>0</v>
      </c>
      <c r="C22" s="1187"/>
      <c r="D22" s="1187"/>
      <c r="E22" s="1187"/>
      <c r="F22" s="1187"/>
      <c r="G22" s="1187"/>
      <c r="H22" s="1187"/>
      <c r="I22" s="1187"/>
      <c r="J22" s="1187"/>
      <c r="K22" s="1187"/>
      <c r="L22" s="1187"/>
      <c r="M22" s="1187"/>
      <c r="N22" s="1187"/>
      <c r="O22" s="1187"/>
      <c r="P22" s="1187"/>
      <c r="Q22" s="1187"/>
      <c r="R22" s="1187"/>
      <c r="S22" s="1187"/>
      <c r="T22" s="1188"/>
      <c r="U22" s="1189"/>
      <c r="V22" s="1190"/>
      <c r="W22" s="1190"/>
      <c r="X22" s="1193" t="s">
        <v>256</v>
      </c>
      <c r="Y22" s="104"/>
      <c r="Z22" s="101"/>
    </row>
    <row r="23" spans="1:27" ht="25.5" customHeight="1">
      <c r="A23" s="103"/>
      <c r="B23" s="1195" t="s">
        <v>257</v>
      </c>
      <c r="C23" s="1196"/>
      <c r="D23" s="1196"/>
      <c r="E23" s="1196"/>
      <c r="F23" s="1197"/>
      <c r="G23" s="1197"/>
      <c r="H23" s="1197"/>
      <c r="I23" s="1197"/>
      <c r="J23" s="1197"/>
      <c r="K23" s="1197"/>
      <c r="L23" s="1197"/>
      <c r="M23" s="1197"/>
      <c r="N23" s="1197"/>
      <c r="O23" s="1197"/>
      <c r="P23" s="1197"/>
      <c r="Q23" s="1197"/>
      <c r="R23" s="1197"/>
      <c r="S23" s="1197"/>
      <c r="T23" s="1198"/>
      <c r="U23" s="1191"/>
      <c r="V23" s="1192"/>
      <c r="W23" s="1192"/>
      <c r="X23" s="1194"/>
      <c r="Y23" s="104"/>
      <c r="Z23" s="101"/>
    </row>
    <row r="24" spans="1:27" ht="30.75" customHeight="1">
      <c r="A24" s="103"/>
      <c r="B24" s="111" t="s">
        <v>258</v>
      </c>
      <c r="C24" s="36"/>
      <c r="D24" s="36"/>
      <c r="E24" s="36"/>
      <c r="F24" s="36"/>
      <c r="G24" s="36"/>
      <c r="H24" s="36"/>
      <c r="I24" s="36"/>
      <c r="J24" s="36"/>
      <c r="K24" s="36"/>
      <c r="L24" s="36"/>
      <c r="M24" s="36"/>
      <c r="N24" s="36"/>
      <c r="O24" s="36"/>
      <c r="P24" s="36"/>
      <c r="Q24" s="36"/>
      <c r="R24" s="36"/>
      <c r="S24" s="36"/>
      <c r="T24" s="36"/>
      <c r="U24" s="88"/>
      <c r="V24" s="88"/>
      <c r="W24" s="88"/>
      <c r="X24" s="88"/>
      <c r="Y24" s="104"/>
      <c r="Z24" s="101"/>
    </row>
    <row r="25" spans="1:27" ht="19.5" customHeight="1">
      <c r="A25" s="103"/>
      <c r="B25" s="88" t="s">
        <v>252</v>
      </c>
      <c r="C25" s="34" t="s">
        <v>259</v>
      </c>
      <c r="F25" s="88"/>
      <c r="G25" s="88"/>
      <c r="H25" s="88"/>
      <c r="I25" s="33"/>
      <c r="J25" s="32" t="s">
        <v>260</v>
      </c>
      <c r="K25" s="36"/>
      <c r="L25" s="36"/>
      <c r="M25" s="36"/>
      <c r="N25" s="36"/>
      <c r="O25" s="36"/>
      <c r="P25" s="36"/>
      <c r="Q25" s="36"/>
      <c r="R25" s="36"/>
      <c r="S25" s="36"/>
      <c r="T25" s="36"/>
      <c r="U25" s="88"/>
      <c r="V25" s="88"/>
      <c r="W25" s="88"/>
      <c r="X25" s="88"/>
      <c r="Y25" s="104"/>
      <c r="Z25" s="101"/>
      <c r="AA25" s="77" t="b">
        <v>0</v>
      </c>
    </row>
    <row r="26" spans="1:27" ht="25.5" customHeight="1">
      <c r="A26" s="103"/>
      <c r="B26" s="1181" t="s">
        <v>261</v>
      </c>
      <c r="C26" s="772"/>
      <c r="D26" s="772"/>
      <c r="E26" s="772"/>
      <c r="F26" s="772"/>
      <c r="G26" s="772"/>
      <c r="H26" s="772"/>
      <c r="I26" s="736" t="s">
        <v>254</v>
      </c>
      <c r="J26" s="776"/>
      <c r="K26" s="776"/>
      <c r="L26" s="776"/>
      <c r="M26" s="776"/>
      <c r="N26" s="776"/>
      <c r="O26" s="776"/>
      <c r="P26" s="776"/>
      <c r="Q26" s="776"/>
      <c r="R26" s="776"/>
      <c r="S26" s="776"/>
      <c r="T26" s="776"/>
      <c r="U26" s="1184" t="s">
        <v>255</v>
      </c>
      <c r="V26" s="1034"/>
      <c r="W26" s="1034"/>
      <c r="X26" s="1034"/>
      <c r="Y26" s="104"/>
      <c r="Z26" s="101"/>
    </row>
    <row r="27" spans="1:27" ht="25.5" customHeight="1">
      <c r="A27" s="103"/>
      <c r="B27" s="1174"/>
      <c r="C27" s="1174"/>
      <c r="D27" s="1174"/>
      <c r="E27" s="1174"/>
      <c r="F27" s="1174"/>
      <c r="G27" s="1174"/>
      <c r="H27" s="1174"/>
      <c r="I27" s="1175"/>
      <c r="J27" s="1176"/>
      <c r="K27" s="1176"/>
      <c r="L27" s="1176"/>
      <c r="M27" s="1176"/>
      <c r="N27" s="1176"/>
      <c r="O27" s="1176"/>
      <c r="P27" s="1176"/>
      <c r="Q27" s="1176"/>
      <c r="R27" s="1176"/>
      <c r="S27" s="1176"/>
      <c r="T27" s="1176"/>
      <c r="U27" s="1166"/>
      <c r="V27" s="1167"/>
      <c r="W27" s="1167"/>
      <c r="X27" s="112" t="s">
        <v>256</v>
      </c>
      <c r="Y27" s="104"/>
      <c r="Z27" s="101"/>
    </row>
    <row r="28" spans="1:27" ht="7.5" customHeight="1">
      <c r="A28" s="103"/>
      <c r="B28" s="31"/>
      <c r="C28" s="36"/>
      <c r="D28" s="36"/>
      <c r="E28" s="36"/>
      <c r="F28" s="36"/>
      <c r="G28" s="36"/>
      <c r="H28" s="36"/>
      <c r="I28" s="36"/>
      <c r="J28" s="36"/>
      <c r="K28" s="36"/>
      <c r="L28" s="36"/>
      <c r="M28" s="36"/>
      <c r="N28" s="36"/>
      <c r="O28" s="36"/>
      <c r="P28" s="36"/>
      <c r="Q28" s="36"/>
      <c r="R28" s="36"/>
      <c r="S28" s="36"/>
      <c r="T28" s="36"/>
      <c r="U28" s="88"/>
      <c r="V28" s="88"/>
      <c r="W28" s="88"/>
      <c r="X28" s="88"/>
      <c r="Y28" s="104"/>
      <c r="Z28" s="101"/>
    </row>
    <row r="29" spans="1:27" ht="21" customHeight="1">
      <c r="A29" s="94"/>
      <c r="B29" s="88" t="s">
        <v>252</v>
      </c>
      <c r="C29" s="34" t="s">
        <v>262</v>
      </c>
      <c r="Y29" s="95"/>
      <c r="Z29" s="113" t="s">
        <v>442</v>
      </c>
    </row>
    <row r="30" spans="1:27" ht="25.5" customHeight="1">
      <c r="A30" s="101"/>
      <c r="B30" s="1181" t="s">
        <v>261</v>
      </c>
      <c r="C30" s="772"/>
      <c r="D30" s="772"/>
      <c r="E30" s="772"/>
      <c r="F30" s="772"/>
      <c r="G30" s="772"/>
      <c r="H30" s="772"/>
      <c r="I30" s="736" t="s">
        <v>254</v>
      </c>
      <c r="J30" s="776"/>
      <c r="K30" s="776"/>
      <c r="L30" s="776"/>
      <c r="M30" s="776"/>
      <c r="N30" s="776"/>
      <c r="O30" s="776"/>
      <c r="P30" s="776"/>
      <c r="Q30" s="776"/>
      <c r="R30" s="776"/>
      <c r="S30" s="776"/>
      <c r="T30" s="776"/>
      <c r="U30" s="1184" t="s">
        <v>255</v>
      </c>
      <c r="V30" s="1034"/>
      <c r="W30" s="1034"/>
      <c r="X30" s="1034"/>
      <c r="Y30" s="114"/>
      <c r="Z30" s="101"/>
    </row>
    <row r="31" spans="1:27" ht="25.5" customHeight="1">
      <c r="A31" s="101"/>
      <c r="B31" s="1174"/>
      <c r="C31" s="1174"/>
      <c r="D31" s="1174"/>
      <c r="E31" s="1174"/>
      <c r="F31" s="1174"/>
      <c r="G31" s="1174"/>
      <c r="H31" s="1174"/>
      <c r="I31" s="1175"/>
      <c r="J31" s="1176"/>
      <c r="K31" s="1176"/>
      <c r="L31" s="1176"/>
      <c r="M31" s="1176"/>
      <c r="N31" s="1176"/>
      <c r="O31" s="1176"/>
      <c r="P31" s="1176"/>
      <c r="Q31" s="1176"/>
      <c r="R31" s="1176"/>
      <c r="S31" s="1176"/>
      <c r="T31" s="1176"/>
      <c r="U31" s="1166"/>
      <c r="V31" s="1167"/>
      <c r="W31" s="1167"/>
      <c r="X31" s="112" t="s">
        <v>256</v>
      </c>
      <c r="Y31" s="115"/>
      <c r="Z31" s="101"/>
    </row>
    <row r="32" spans="1:27" ht="25.5" customHeight="1">
      <c r="A32" s="101"/>
      <c r="B32" s="1174"/>
      <c r="C32" s="1174"/>
      <c r="D32" s="1174"/>
      <c r="E32" s="1174"/>
      <c r="F32" s="1174"/>
      <c r="G32" s="1174"/>
      <c r="H32" s="1174"/>
      <c r="I32" s="1175"/>
      <c r="J32" s="1176"/>
      <c r="K32" s="1176"/>
      <c r="L32" s="1176"/>
      <c r="M32" s="1176"/>
      <c r="N32" s="1176"/>
      <c r="O32" s="1176"/>
      <c r="P32" s="1176"/>
      <c r="Q32" s="1176"/>
      <c r="R32" s="1176"/>
      <c r="S32" s="1176"/>
      <c r="T32" s="1176"/>
      <c r="U32" s="1166"/>
      <c r="V32" s="1167"/>
      <c r="W32" s="1167"/>
      <c r="X32" s="112" t="s">
        <v>256</v>
      </c>
      <c r="Y32" s="115"/>
      <c r="Z32" s="101"/>
    </row>
    <row r="33" spans="1:41" ht="25.5" customHeight="1">
      <c r="A33" s="101"/>
      <c r="B33" s="1174"/>
      <c r="C33" s="1174"/>
      <c r="D33" s="1174"/>
      <c r="E33" s="1174"/>
      <c r="F33" s="1174"/>
      <c r="G33" s="1174"/>
      <c r="H33" s="1174"/>
      <c r="I33" s="1175"/>
      <c r="J33" s="1176"/>
      <c r="K33" s="1176"/>
      <c r="L33" s="1176"/>
      <c r="M33" s="1176"/>
      <c r="N33" s="1176"/>
      <c r="O33" s="1176"/>
      <c r="P33" s="1176"/>
      <c r="Q33" s="1176"/>
      <c r="R33" s="1176"/>
      <c r="S33" s="1176"/>
      <c r="T33" s="1176"/>
      <c r="U33" s="1166"/>
      <c r="V33" s="1167"/>
      <c r="W33" s="1167"/>
      <c r="X33" s="112" t="s">
        <v>256</v>
      </c>
      <c r="Y33" s="115"/>
      <c r="Z33" s="101"/>
    </row>
    <row r="34" spans="1:41" ht="25.5" customHeight="1">
      <c r="A34" s="101"/>
      <c r="B34" s="1174"/>
      <c r="C34" s="1174"/>
      <c r="D34" s="1174"/>
      <c r="E34" s="1174"/>
      <c r="F34" s="1174"/>
      <c r="G34" s="1174"/>
      <c r="H34" s="1174"/>
      <c r="I34" s="1175"/>
      <c r="J34" s="1176"/>
      <c r="K34" s="1176"/>
      <c r="L34" s="1176"/>
      <c r="M34" s="1176"/>
      <c r="N34" s="1176"/>
      <c r="O34" s="1176"/>
      <c r="P34" s="1176"/>
      <c r="Q34" s="1176"/>
      <c r="R34" s="1176"/>
      <c r="S34" s="1176"/>
      <c r="T34" s="1176"/>
      <c r="U34" s="1166"/>
      <c r="V34" s="1167"/>
      <c r="W34" s="1167"/>
      <c r="X34" s="112" t="s">
        <v>256</v>
      </c>
      <c r="Y34" s="115"/>
      <c r="Z34" s="101"/>
    </row>
    <row r="35" spans="1:41" ht="25.5" customHeight="1">
      <c r="A35" s="101"/>
      <c r="B35" s="1174"/>
      <c r="C35" s="1174"/>
      <c r="D35" s="1174"/>
      <c r="E35" s="1174"/>
      <c r="F35" s="1174"/>
      <c r="G35" s="1174"/>
      <c r="H35" s="1174"/>
      <c r="I35" s="1175"/>
      <c r="J35" s="1176"/>
      <c r="K35" s="1176"/>
      <c r="L35" s="1176"/>
      <c r="M35" s="1176"/>
      <c r="N35" s="1176"/>
      <c r="O35" s="1176"/>
      <c r="P35" s="1176"/>
      <c r="Q35" s="1176"/>
      <c r="R35" s="1176"/>
      <c r="S35" s="1176"/>
      <c r="T35" s="1176"/>
      <c r="U35" s="1166"/>
      <c r="V35" s="1167"/>
      <c r="W35" s="1167"/>
      <c r="X35" s="112" t="s">
        <v>256</v>
      </c>
      <c r="Y35" s="115"/>
      <c r="Z35" s="101"/>
    </row>
    <row r="36" spans="1:41" ht="25.5" customHeight="1" thickBot="1">
      <c r="A36" s="101"/>
      <c r="B36" s="1174"/>
      <c r="C36" s="1174"/>
      <c r="D36" s="1174"/>
      <c r="E36" s="1174"/>
      <c r="F36" s="1174"/>
      <c r="G36" s="1174"/>
      <c r="H36" s="1174"/>
      <c r="I36" s="1175"/>
      <c r="J36" s="1176"/>
      <c r="K36" s="1176"/>
      <c r="L36" s="1176"/>
      <c r="M36" s="1176"/>
      <c r="N36" s="1176"/>
      <c r="O36" s="1176"/>
      <c r="P36" s="1176"/>
      <c r="Q36" s="1176"/>
      <c r="R36" s="1176"/>
      <c r="S36" s="1176"/>
      <c r="T36" s="1176"/>
      <c r="U36" s="1172"/>
      <c r="V36" s="1173"/>
      <c r="W36" s="1173"/>
      <c r="X36" s="116" t="s">
        <v>256</v>
      </c>
      <c r="Y36" s="115"/>
      <c r="Z36" s="101"/>
    </row>
    <row r="37" spans="1:41" ht="25.5" customHeight="1" thickTop="1">
      <c r="A37" s="94"/>
      <c r="B37" s="1177"/>
      <c r="C37" s="1178"/>
      <c r="D37" s="1178"/>
      <c r="E37" s="1178"/>
      <c r="F37" s="1178"/>
      <c r="G37" s="1178"/>
      <c r="H37" s="1178"/>
      <c r="I37" s="1179" t="s">
        <v>263</v>
      </c>
      <c r="J37" s="1179"/>
      <c r="K37" s="1179"/>
      <c r="L37" s="1179"/>
      <c r="M37" s="1179"/>
      <c r="N37" s="1179"/>
      <c r="O37" s="1179"/>
      <c r="P37" s="1179"/>
      <c r="Q37" s="1179"/>
      <c r="R37" s="1179"/>
      <c r="S37" s="1179"/>
      <c r="T37" s="1180"/>
      <c r="U37" s="1158" t="str">
        <f>IF(SUM(U31:W36)=0,"",SUM(U31:W36))</f>
        <v/>
      </c>
      <c r="V37" s="1159"/>
      <c r="W37" s="1159"/>
      <c r="X37" s="117" t="s">
        <v>256</v>
      </c>
      <c r="Y37" s="95"/>
      <c r="Z37" s="94"/>
    </row>
    <row r="38" spans="1:41" ht="9.75" customHeight="1">
      <c r="A38" s="94"/>
      <c r="B38" s="36"/>
      <c r="C38" s="798"/>
      <c r="D38" s="798"/>
      <c r="E38" s="798"/>
      <c r="F38" s="798"/>
      <c r="Y38" s="95"/>
      <c r="Z38" s="94"/>
    </row>
    <row r="39" spans="1:41" s="118" customFormat="1" ht="21" customHeight="1">
      <c r="A39" s="101"/>
      <c r="B39" s="36" t="s">
        <v>252</v>
      </c>
      <c r="C39" s="798" t="s">
        <v>264</v>
      </c>
      <c r="D39" s="798"/>
      <c r="E39" s="798"/>
      <c r="F39" s="798"/>
      <c r="G39" s="31"/>
      <c r="H39" s="31"/>
      <c r="I39" s="31"/>
      <c r="J39" s="31"/>
      <c r="K39" s="31"/>
      <c r="L39" s="31"/>
      <c r="M39" s="31"/>
      <c r="N39" s="31"/>
      <c r="O39" s="31"/>
      <c r="P39" s="31"/>
      <c r="Q39" s="31"/>
      <c r="R39" s="31"/>
      <c r="S39" s="31"/>
      <c r="T39" s="31"/>
      <c r="U39" s="31"/>
      <c r="V39" s="31"/>
      <c r="W39" s="31"/>
      <c r="X39" s="31"/>
      <c r="Y39" s="100"/>
      <c r="Z39" s="101"/>
    </row>
    <row r="40" spans="1:41" ht="25.5" customHeight="1">
      <c r="A40" s="94"/>
      <c r="B40" s="1181" t="s">
        <v>261</v>
      </c>
      <c r="C40" s="772"/>
      <c r="D40" s="772"/>
      <c r="E40" s="772"/>
      <c r="F40" s="772"/>
      <c r="G40" s="772"/>
      <c r="H40" s="1182"/>
      <c r="I40" s="736" t="s">
        <v>254</v>
      </c>
      <c r="J40" s="776"/>
      <c r="K40" s="776"/>
      <c r="L40" s="776"/>
      <c r="M40" s="776"/>
      <c r="N40" s="776"/>
      <c r="O40" s="776"/>
      <c r="P40" s="776"/>
      <c r="Q40" s="776"/>
      <c r="R40" s="776"/>
      <c r="S40" s="776"/>
      <c r="T40" s="1183"/>
      <c r="U40" s="1184" t="s">
        <v>255</v>
      </c>
      <c r="V40" s="1034"/>
      <c r="W40" s="1034"/>
      <c r="X40" s="1034"/>
      <c r="Z40" s="94"/>
    </row>
    <row r="41" spans="1:41" ht="25.5" customHeight="1">
      <c r="A41" s="94"/>
      <c r="B41" s="1162"/>
      <c r="C41" s="1163"/>
      <c r="D41" s="1163"/>
      <c r="E41" s="1163"/>
      <c r="F41" s="1163"/>
      <c r="G41" s="1163"/>
      <c r="H41" s="1164"/>
      <c r="I41" s="1162"/>
      <c r="J41" s="1163"/>
      <c r="K41" s="1163"/>
      <c r="L41" s="1163"/>
      <c r="M41" s="1163"/>
      <c r="N41" s="1163"/>
      <c r="O41" s="1163"/>
      <c r="P41" s="1163"/>
      <c r="Q41" s="1163"/>
      <c r="R41" s="1163"/>
      <c r="S41" s="1163"/>
      <c r="T41" s="1165"/>
      <c r="U41" s="1166"/>
      <c r="V41" s="1167"/>
      <c r="W41" s="1167"/>
      <c r="X41" s="112" t="s">
        <v>256</v>
      </c>
      <c r="Z41" s="94"/>
    </row>
    <row r="42" spans="1:41" ht="25.5" customHeight="1">
      <c r="A42" s="94"/>
      <c r="B42" s="1162"/>
      <c r="C42" s="1163"/>
      <c r="D42" s="1163"/>
      <c r="E42" s="1163"/>
      <c r="F42" s="1163"/>
      <c r="G42" s="1163"/>
      <c r="H42" s="1164"/>
      <c r="I42" s="1162"/>
      <c r="J42" s="1163"/>
      <c r="K42" s="1163"/>
      <c r="L42" s="1163"/>
      <c r="M42" s="1163"/>
      <c r="N42" s="1163"/>
      <c r="O42" s="1163"/>
      <c r="P42" s="1163"/>
      <c r="Q42" s="1163"/>
      <c r="R42" s="1163"/>
      <c r="S42" s="1163"/>
      <c r="T42" s="1165"/>
      <c r="U42" s="1166"/>
      <c r="V42" s="1167"/>
      <c r="W42" s="1167"/>
      <c r="X42" s="112" t="s">
        <v>256</v>
      </c>
      <c r="Z42" s="94"/>
    </row>
    <row r="43" spans="1:41" ht="25.5" customHeight="1" thickBot="1">
      <c r="A43" s="94"/>
      <c r="B43" s="1168"/>
      <c r="C43" s="1169"/>
      <c r="D43" s="1169"/>
      <c r="E43" s="1169"/>
      <c r="F43" s="1169"/>
      <c r="G43" s="1169"/>
      <c r="H43" s="1170"/>
      <c r="I43" s="1168"/>
      <c r="J43" s="1169"/>
      <c r="K43" s="1169"/>
      <c r="L43" s="1169"/>
      <c r="M43" s="1169"/>
      <c r="N43" s="1169"/>
      <c r="O43" s="1169"/>
      <c r="P43" s="1169"/>
      <c r="Q43" s="1169"/>
      <c r="R43" s="1169"/>
      <c r="S43" s="1169"/>
      <c r="T43" s="1171"/>
      <c r="U43" s="1172"/>
      <c r="V43" s="1173"/>
      <c r="W43" s="1173"/>
      <c r="X43" s="116" t="s">
        <v>256</v>
      </c>
      <c r="Z43" s="94"/>
    </row>
    <row r="44" spans="1:41" ht="25.5" customHeight="1" thickTop="1">
      <c r="A44" s="94"/>
      <c r="B44" s="119"/>
      <c r="C44" s="28"/>
      <c r="D44" s="28"/>
      <c r="E44" s="28"/>
      <c r="F44" s="28"/>
      <c r="G44" s="28"/>
      <c r="H44" s="28"/>
      <c r="I44" s="120"/>
      <c r="J44" s="28"/>
      <c r="K44" s="28"/>
      <c r="L44" s="28"/>
      <c r="M44" s="60"/>
      <c r="N44" s="28"/>
      <c r="O44" s="28"/>
      <c r="P44" s="29"/>
      <c r="Q44" s="28"/>
      <c r="R44" s="28"/>
      <c r="S44" s="28"/>
      <c r="T44" s="121" t="s">
        <v>265</v>
      </c>
      <c r="U44" s="1158" t="str">
        <f>IF(SUM(U41:W43)=0,"",SUM(U41:W43))</f>
        <v/>
      </c>
      <c r="V44" s="1159"/>
      <c r="W44" s="1159"/>
      <c r="X44" s="117" t="s">
        <v>256</v>
      </c>
      <c r="Y44" s="95"/>
      <c r="Z44" s="94"/>
    </row>
    <row r="45" spans="1:41" ht="16.5" customHeight="1">
      <c r="A45" s="94"/>
      <c r="B45" s="36"/>
      <c r="C45" s="32"/>
      <c r="D45" s="31"/>
      <c r="E45" s="31"/>
      <c r="F45" s="31"/>
      <c r="G45" s="31"/>
      <c r="H45" s="31"/>
      <c r="I45" s="31"/>
      <c r="J45" s="31"/>
      <c r="K45" s="31"/>
      <c r="L45" s="31"/>
      <c r="M45" s="62"/>
      <c r="N45" s="62"/>
      <c r="O45" s="62"/>
      <c r="P45" s="62"/>
      <c r="Q45" s="63"/>
      <c r="R45" s="46"/>
      <c r="Z45" s="94"/>
    </row>
    <row r="46" spans="1:41" ht="27" customHeight="1" thickBot="1">
      <c r="S46" s="122"/>
      <c r="T46" s="123" t="s">
        <v>266</v>
      </c>
      <c r="U46" s="1160" t="str">
        <f>IF(SUM(U22,U27,U37,U44)=0,"",SUM(U22,U27,U37,U44))</f>
        <v/>
      </c>
      <c r="V46" s="1160"/>
      <c r="W46" s="1160"/>
      <c r="X46" s="124" t="s">
        <v>256</v>
      </c>
      <c r="Z46" s="1161" t="str">
        <f>IF(U46&lt;&gt;申１!I37,"※従業員数が申１シートと一致しません。別紙がある場合はこのメッセージは無視してください。","")</f>
        <v/>
      </c>
      <c r="AA46" s="1161"/>
      <c r="AB46" s="1161"/>
      <c r="AC46" s="1161"/>
      <c r="AD46" s="1161"/>
      <c r="AE46" s="1161"/>
      <c r="AF46" s="1161"/>
      <c r="AG46" s="1161"/>
      <c r="AH46" s="1161"/>
      <c r="AI46" s="1161"/>
      <c r="AJ46" s="1161"/>
      <c r="AK46" s="1161"/>
      <c r="AL46" s="125"/>
      <c r="AM46" s="125"/>
      <c r="AN46" s="125"/>
      <c r="AO46" s="125"/>
    </row>
    <row r="47" spans="1:41" ht="13.5" thickTop="1">
      <c r="Z47" s="1161"/>
      <c r="AA47" s="1161"/>
      <c r="AB47" s="1161"/>
      <c r="AC47" s="1161"/>
      <c r="AD47" s="1161"/>
      <c r="AE47" s="1161"/>
      <c r="AF47" s="1161"/>
      <c r="AG47" s="1161"/>
      <c r="AH47" s="1161"/>
      <c r="AI47" s="1161"/>
      <c r="AJ47" s="1161"/>
      <c r="AK47" s="1161"/>
      <c r="AL47" s="125"/>
      <c r="AM47" s="125"/>
      <c r="AN47" s="125"/>
      <c r="AO47" s="125"/>
    </row>
    <row r="48" spans="1:41" s="118" customFormat="1" ht="25.5" customHeight="1">
      <c r="B48" s="31" t="s">
        <v>252</v>
      </c>
      <c r="C48" s="31" t="s">
        <v>267</v>
      </c>
      <c r="D48" s="31"/>
      <c r="E48" s="31"/>
      <c r="F48" s="31"/>
      <c r="G48" s="31"/>
      <c r="H48" s="90"/>
      <c r="K48" s="20" t="s">
        <v>604</v>
      </c>
      <c r="L48" s="20"/>
      <c r="M48" s="20"/>
      <c r="N48" s="20"/>
      <c r="O48" s="20"/>
      <c r="P48" s="20"/>
      <c r="Q48" s="20"/>
      <c r="R48" s="31"/>
      <c r="S48" s="31"/>
      <c r="T48" s="31"/>
      <c r="U48" s="31"/>
      <c r="V48" s="31"/>
      <c r="W48" s="31"/>
      <c r="X48" s="31"/>
      <c r="Y48" s="104"/>
      <c r="Z48" s="125"/>
      <c r="AA48" s="125"/>
      <c r="AB48" s="125"/>
      <c r="AC48" s="125"/>
      <c r="AD48" s="125"/>
      <c r="AE48" s="125"/>
      <c r="AF48" s="125"/>
      <c r="AG48" s="125"/>
      <c r="AH48" s="125"/>
      <c r="AI48" s="125"/>
      <c r="AJ48" s="125"/>
      <c r="AK48" s="125"/>
      <c r="AL48" s="125"/>
      <c r="AM48" s="125"/>
      <c r="AN48" s="125"/>
      <c r="AO48" s="125"/>
    </row>
    <row r="49" spans="2:29" s="118" customFormat="1" ht="18.75" customHeight="1">
      <c r="B49" s="31"/>
      <c r="C49" s="31"/>
      <c r="D49" s="31"/>
      <c r="E49" s="31"/>
      <c r="F49" s="31" t="s">
        <v>268</v>
      </c>
      <c r="G49" s="31"/>
      <c r="H49" s="31"/>
      <c r="I49" s="31"/>
      <c r="J49" s="31"/>
      <c r="K49" s="31"/>
      <c r="L49" s="31" t="s">
        <v>269</v>
      </c>
      <c r="M49" s="31"/>
      <c r="N49" s="31"/>
      <c r="O49" s="31"/>
      <c r="P49" s="31"/>
      <c r="Q49" s="31"/>
      <c r="R49" s="31"/>
      <c r="S49" s="31"/>
      <c r="T49" s="31"/>
      <c r="U49" s="31"/>
      <c r="V49" s="31"/>
      <c r="W49" s="31"/>
      <c r="X49" s="31"/>
      <c r="Y49" s="104"/>
      <c r="AA49" s="126" t="b">
        <v>0</v>
      </c>
      <c r="AB49" s="126" t="b">
        <v>0</v>
      </c>
      <c r="AC49" s="696"/>
    </row>
  </sheetData>
  <sheetProtection algorithmName="SHA-512" hashValue="R3aVAG26HzOQuERvjgRn1d/HPUECiCMlEaBk4JfBFh/hWAxaXphllsQSt4ir6W5iSrHHnAmQRkLmL6xaG7QKEQ==" saltValue="W5+Fn2ozo4i4QTaipcjo9A==" spinCount="100000" sheet="1" formatCells="0" formatColumns="0" formatRows="0" selectLockedCells="1"/>
  <mergeCells count="62">
    <mergeCell ref="B10:H10"/>
    <mergeCell ref="B2:D2"/>
    <mergeCell ref="P3:Q3"/>
    <mergeCell ref="B5:J6"/>
    <mergeCell ref="P5:X6"/>
    <mergeCell ref="A8:X8"/>
    <mergeCell ref="B11:X11"/>
    <mergeCell ref="B13:X13"/>
    <mergeCell ref="B21:T21"/>
    <mergeCell ref="U21:X21"/>
    <mergeCell ref="B22:T22"/>
    <mergeCell ref="U22:W23"/>
    <mergeCell ref="X22:X23"/>
    <mergeCell ref="B23:E23"/>
    <mergeCell ref="F23:T23"/>
    <mergeCell ref="B26:H26"/>
    <mergeCell ref="I26:T26"/>
    <mergeCell ref="U26:X26"/>
    <mergeCell ref="B27:H27"/>
    <mergeCell ref="I27:T27"/>
    <mergeCell ref="U27:W27"/>
    <mergeCell ref="B30:H30"/>
    <mergeCell ref="I30:T30"/>
    <mergeCell ref="U30:X30"/>
    <mergeCell ref="B31:H31"/>
    <mergeCell ref="I31:T31"/>
    <mergeCell ref="U31:W31"/>
    <mergeCell ref="B32:H32"/>
    <mergeCell ref="I32:T32"/>
    <mergeCell ref="U32:W32"/>
    <mergeCell ref="B33:H33"/>
    <mergeCell ref="I33:T33"/>
    <mergeCell ref="U33:W33"/>
    <mergeCell ref="B34:H34"/>
    <mergeCell ref="I34:T34"/>
    <mergeCell ref="U34:W34"/>
    <mergeCell ref="B35:H35"/>
    <mergeCell ref="I35:T35"/>
    <mergeCell ref="U35:W35"/>
    <mergeCell ref="B41:H41"/>
    <mergeCell ref="I41:T41"/>
    <mergeCell ref="U41:W41"/>
    <mergeCell ref="B36:H36"/>
    <mergeCell ref="I36:T36"/>
    <mergeCell ref="U36:W36"/>
    <mergeCell ref="B37:H37"/>
    <mergeCell ref="I37:T37"/>
    <mergeCell ref="U37:W37"/>
    <mergeCell ref="C38:F38"/>
    <mergeCell ref="C39:F39"/>
    <mergeCell ref="B40:H40"/>
    <mergeCell ref="I40:T40"/>
    <mergeCell ref="U40:X40"/>
    <mergeCell ref="U44:W44"/>
    <mergeCell ref="U46:W46"/>
    <mergeCell ref="Z46:AK47"/>
    <mergeCell ref="B42:H42"/>
    <mergeCell ref="I42:T42"/>
    <mergeCell ref="U42:W42"/>
    <mergeCell ref="B43:H43"/>
    <mergeCell ref="I43:T43"/>
    <mergeCell ref="U43:W43"/>
  </mergeCells>
  <phoneticPr fontId="10"/>
  <conditionalFormatting sqref="B27:H27">
    <cfRule type="expression" dxfId="143" priority="16" stopIfTrue="1">
      <formula>$AA$25=TRUE</formula>
    </cfRule>
    <cfRule type="expression" dxfId="142" priority="18">
      <formula>B27=""</formula>
    </cfRule>
  </conditionalFormatting>
  <conditionalFormatting sqref="B31:H36">
    <cfRule type="expression" dxfId="141" priority="19">
      <formula>B31=""</formula>
    </cfRule>
  </conditionalFormatting>
  <conditionalFormatting sqref="B41:H41">
    <cfRule type="expression" dxfId="140" priority="7">
      <formula>$B$41=""</formula>
    </cfRule>
  </conditionalFormatting>
  <conditionalFormatting sqref="B42:H42">
    <cfRule type="expression" dxfId="139" priority="6">
      <formula>$B$42=""</formula>
    </cfRule>
  </conditionalFormatting>
  <conditionalFormatting sqref="B43:H43">
    <cfRule type="expression" dxfId="138" priority="5">
      <formula>$B$43=""</formula>
    </cfRule>
  </conditionalFormatting>
  <conditionalFormatting sqref="E49:I49">
    <cfRule type="expression" dxfId="137" priority="13">
      <formula>COUNTIF($AA$49:$AB$49,FALSE)=2</formula>
    </cfRule>
  </conditionalFormatting>
  <conditionalFormatting sqref="F23:T23">
    <cfRule type="expression" dxfId="136" priority="11">
      <formula>$F$23=""</formula>
    </cfRule>
  </conditionalFormatting>
  <conditionalFormatting sqref="I25">
    <cfRule type="expression" dxfId="135" priority="14">
      <formula>$AA$25=FALSE</formula>
    </cfRule>
  </conditionalFormatting>
  <conditionalFormatting sqref="I41:T41">
    <cfRule type="expression" dxfId="134" priority="4">
      <formula>$I$41=""</formula>
    </cfRule>
  </conditionalFormatting>
  <conditionalFormatting sqref="I42:T42">
    <cfRule type="expression" dxfId="133" priority="3">
      <formula>$I$42=""</formula>
    </cfRule>
  </conditionalFormatting>
  <conditionalFormatting sqref="I43:T43">
    <cfRule type="expression" dxfId="132" priority="2">
      <formula>$I$43=""</formula>
    </cfRule>
  </conditionalFormatting>
  <conditionalFormatting sqref="I27:W27">
    <cfRule type="expression" dxfId="131" priority="15" stopIfTrue="1">
      <formula>$AA$25=TRUE</formula>
    </cfRule>
    <cfRule type="expression" dxfId="130" priority="17">
      <formula>I27=""</formula>
    </cfRule>
  </conditionalFormatting>
  <conditionalFormatting sqref="K49:P49">
    <cfRule type="expression" dxfId="129" priority="12">
      <formula>COUNTIF($AA$49:$AB$49,FALSE)=2</formula>
    </cfRule>
  </conditionalFormatting>
  <conditionalFormatting sqref="R3 I31:W36">
    <cfRule type="expression" dxfId="128" priority="22">
      <formula>I3=""</formula>
    </cfRule>
  </conditionalFormatting>
  <conditionalFormatting sqref="T3">
    <cfRule type="expression" dxfId="127" priority="21">
      <formula>T3=""</formula>
    </cfRule>
  </conditionalFormatting>
  <conditionalFormatting sqref="U22:W23">
    <cfRule type="expression" dxfId="126" priority="1">
      <formula>$U$22=""</formula>
    </cfRule>
  </conditionalFormatting>
  <conditionalFormatting sqref="U41:W41">
    <cfRule type="expression" dxfId="125" priority="10">
      <formula>$U$41=""</formula>
    </cfRule>
  </conditionalFormatting>
  <conditionalFormatting sqref="U42:W42">
    <cfRule type="expression" dxfId="124" priority="9">
      <formula>$U$42=""</formula>
    </cfRule>
  </conditionalFormatting>
  <conditionalFormatting sqref="U43:W43">
    <cfRule type="expression" dxfId="123" priority="8">
      <formula>$U$43=""</formula>
    </cfRule>
  </conditionalFormatting>
  <conditionalFormatting sqref="V3">
    <cfRule type="expression" dxfId="122" priority="20">
      <formula>V3=""</formula>
    </cfRule>
  </conditionalFormatting>
  <pageMargins left="0.70866141732283472" right="0.70866141732283472" top="0.43307086614173229" bottom="0.74803149606299213" header="0.31496062992125984" footer="0.31496062992125984"/>
  <pageSetup paperSize="9" scale="8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8</xdr:col>
                    <xdr:colOff>76200</xdr:colOff>
                    <xdr:row>23</xdr:row>
                    <xdr:rowOff>381000</xdr:rowOff>
                  </from>
                  <to>
                    <xdr:col>8</xdr:col>
                    <xdr:colOff>355600</xdr:colOff>
                    <xdr:row>24</xdr:row>
                    <xdr:rowOff>228600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4</xdr:col>
                    <xdr:colOff>12700</xdr:colOff>
                    <xdr:row>47</xdr:row>
                    <xdr:rowOff>317500</xdr:rowOff>
                  </from>
                  <to>
                    <xdr:col>4</xdr:col>
                    <xdr:colOff>209550</xdr:colOff>
                    <xdr:row>49</xdr:row>
                    <xdr:rowOff>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10</xdr:col>
                    <xdr:colOff>133350</xdr:colOff>
                    <xdr:row>48</xdr:row>
                    <xdr:rowOff>0</xdr:rowOff>
                  </from>
                  <to>
                    <xdr:col>11</xdr:col>
                    <xdr:colOff>12700</xdr:colOff>
                    <xdr:row>49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38DD5"/>
    <pageSetUpPr fitToPage="1"/>
  </sheetPr>
  <dimension ref="A1:AD49"/>
  <sheetViews>
    <sheetView showGridLines="0" zoomScaleNormal="100" zoomScaleSheetLayoutView="100" workbookViewId="0">
      <selection activeCell="T4" sqref="T4"/>
    </sheetView>
  </sheetViews>
  <sheetFormatPr defaultColWidth="9" defaultRowHeight="13"/>
  <cols>
    <col min="1" max="1" width="1.7265625" style="511" customWidth="1"/>
    <col min="2" max="2" width="9" style="511"/>
    <col min="3" max="9" width="2.36328125" style="511" customWidth="1"/>
    <col min="10" max="15" width="9" style="511"/>
    <col min="16" max="16" width="2.08984375" style="511" customWidth="1"/>
    <col min="17" max="17" width="2.08984375" style="507" customWidth="1"/>
    <col min="18" max="18" width="9" style="72" hidden="1" customWidth="1"/>
    <col min="19" max="25" width="9" style="507"/>
    <col min="26" max="30" width="9" style="72"/>
    <col min="31" max="16384" width="9" style="507"/>
  </cols>
  <sheetData>
    <row r="1" spans="1:30" ht="19.5" customHeight="1">
      <c r="O1" s="440" t="str">
        <f>申１!Y1</f>
        <v>令和７年度パパ</v>
      </c>
    </row>
    <row r="2" spans="1:30">
      <c r="B2" s="509" t="s">
        <v>245</v>
      </c>
    </row>
    <row r="3" spans="1:30">
      <c r="B3" s="1264" t="s">
        <v>270</v>
      </c>
      <c r="C3" s="1264"/>
      <c r="D3" s="1264"/>
      <c r="E3" s="1264"/>
      <c r="F3" s="1264"/>
      <c r="G3" s="1264"/>
      <c r="H3" s="1264"/>
      <c r="I3" s="1264"/>
      <c r="J3" s="1264"/>
      <c r="K3" s="1264"/>
      <c r="L3" s="1264"/>
      <c r="M3" s="1264"/>
      <c r="N3" s="1264"/>
      <c r="O3" s="1264"/>
    </row>
    <row r="4" spans="1:30">
      <c r="B4" s="1264"/>
      <c r="C4" s="1264"/>
      <c r="D4" s="1264"/>
      <c r="E4" s="1264"/>
      <c r="F4" s="1264"/>
      <c r="G4" s="1264"/>
      <c r="H4" s="1264"/>
      <c r="I4" s="1264"/>
      <c r="J4" s="1264"/>
      <c r="K4" s="1264"/>
      <c r="L4" s="1264"/>
      <c r="M4" s="1264"/>
      <c r="N4" s="1264"/>
      <c r="O4" s="1264"/>
    </row>
    <row r="6" spans="1:30" ht="15" customHeight="1">
      <c r="AA6" s="208"/>
    </row>
    <row r="7" spans="1:30">
      <c r="B7" s="1265" t="s">
        <v>271</v>
      </c>
      <c r="C7" s="1265"/>
      <c r="D7" s="1265"/>
      <c r="E7" s="1265"/>
      <c r="F7" s="1265"/>
      <c r="G7" s="1266"/>
      <c r="H7" s="1266"/>
      <c r="I7" s="1266"/>
      <c r="J7" s="1266"/>
      <c r="K7" s="1266"/>
    </row>
    <row r="8" spans="1:30" ht="14">
      <c r="B8" s="127"/>
      <c r="C8" s="127"/>
      <c r="D8" s="127"/>
      <c r="E8" s="127"/>
      <c r="F8" s="127"/>
    </row>
    <row r="9" spans="1:30">
      <c r="C9" s="506"/>
    </row>
    <row r="10" spans="1:30" s="128" customFormat="1" ht="21" customHeight="1">
      <c r="A10" s="509"/>
      <c r="B10" s="1267" t="s">
        <v>272</v>
      </c>
      <c r="C10" s="1267"/>
      <c r="D10" s="1267"/>
      <c r="E10" s="1267"/>
      <c r="F10" s="1267"/>
      <c r="G10" s="1267"/>
      <c r="H10" s="509"/>
      <c r="I10" s="509"/>
      <c r="J10" s="509"/>
      <c r="K10" s="509"/>
      <c r="L10" s="509"/>
      <c r="M10" s="509"/>
      <c r="N10" s="509"/>
      <c r="O10" s="509"/>
      <c r="P10" s="509"/>
      <c r="R10" s="129"/>
      <c r="Z10" s="129"/>
      <c r="AA10" s="129"/>
      <c r="AB10" s="129"/>
      <c r="AC10" s="129"/>
      <c r="AD10" s="129"/>
    </row>
    <row r="11" spans="1:30" s="128" customFormat="1" ht="12">
      <c r="A11" s="509"/>
      <c r="B11" s="1210" t="s">
        <v>561</v>
      </c>
      <c r="C11" s="1210"/>
      <c r="D11" s="1210"/>
      <c r="E11" s="1210"/>
      <c r="F11" s="1210"/>
      <c r="G11" s="1210"/>
      <c r="H11" s="1235"/>
      <c r="I11" s="1235"/>
      <c r="J11" s="1235"/>
      <c r="K11" s="1235"/>
      <c r="L11" s="1235"/>
      <c r="M11" s="1235"/>
      <c r="N11" s="1235"/>
      <c r="O11" s="1235"/>
      <c r="P11" s="509"/>
      <c r="R11" s="129"/>
      <c r="Z11" s="129"/>
      <c r="AA11" s="129"/>
      <c r="AB11" s="129"/>
      <c r="AC11" s="129"/>
      <c r="AD11" s="129"/>
    </row>
    <row r="12" spans="1:30" s="128" customFormat="1" ht="12">
      <c r="A12" s="509"/>
      <c r="B12" s="1210"/>
      <c r="C12" s="1210"/>
      <c r="D12" s="1210"/>
      <c r="E12" s="1210"/>
      <c r="F12" s="1210"/>
      <c r="G12" s="1210"/>
      <c r="H12" s="1235"/>
      <c r="I12" s="1235"/>
      <c r="J12" s="1235"/>
      <c r="K12" s="1235"/>
      <c r="L12" s="1235"/>
      <c r="M12" s="1235"/>
      <c r="N12" s="1235"/>
      <c r="O12" s="1235"/>
      <c r="P12" s="509"/>
      <c r="R12" s="129"/>
      <c r="Z12" s="129"/>
      <c r="AA12" s="129"/>
      <c r="AB12" s="129"/>
      <c r="AC12" s="129"/>
      <c r="AD12" s="129"/>
    </row>
    <row r="13" spans="1:30" s="128" customFormat="1" ht="12">
      <c r="A13" s="509"/>
      <c r="B13" s="1210"/>
      <c r="C13" s="1210"/>
      <c r="D13" s="1210"/>
      <c r="E13" s="1210"/>
      <c r="F13" s="1210"/>
      <c r="G13" s="1210"/>
      <c r="H13" s="1235"/>
      <c r="I13" s="1235"/>
      <c r="J13" s="1235"/>
      <c r="K13" s="1235"/>
      <c r="L13" s="1235"/>
      <c r="M13" s="1235"/>
      <c r="N13" s="1235"/>
      <c r="O13" s="1235"/>
      <c r="P13" s="509"/>
      <c r="R13" s="130"/>
      <c r="Z13" s="129"/>
      <c r="AA13" s="129"/>
      <c r="AB13" s="129"/>
      <c r="AC13" s="129"/>
      <c r="AD13" s="129"/>
    </row>
    <row r="14" spans="1:30" s="128" customFormat="1" ht="12">
      <c r="A14" s="509"/>
      <c r="B14" s="1240" t="s">
        <v>562</v>
      </c>
      <c r="C14" s="1241"/>
      <c r="D14" s="1241"/>
      <c r="E14" s="1241"/>
      <c r="F14" s="1241"/>
      <c r="G14" s="1242"/>
      <c r="H14" s="1235"/>
      <c r="I14" s="1235"/>
      <c r="J14" s="1235"/>
      <c r="K14" s="1235"/>
      <c r="L14" s="1235"/>
      <c r="M14" s="1235"/>
      <c r="N14" s="1235"/>
      <c r="O14" s="1235"/>
      <c r="P14" s="509"/>
      <c r="R14" s="129"/>
      <c r="Z14" s="129"/>
      <c r="AA14" s="129"/>
      <c r="AB14" s="129"/>
      <c r="AC14" s="129"/>
      <c r="AD14" s="129"/>
    </row>
    <row r="15" spans="1:30" s="128" customFormat="1" ht="12">
      <c r="A15" s="509"/>
      <c r="B15" s="1243"/>
      <c r="C15" s="1244"/>
      <c r="D15" s="1244"/>
      <c r="E15" s="1244"/>
      <c r="F15" s="1244"/>
      <c r="G15" s="1245"/>
      <c r="H15" s="1235"/>
      <c r="I15" s="1235"/>
      <c r="J15" s="1235"/>
      <c r="K15" s="1235"/>
      <c r="L15" s="1235"/>
      <c r="M15" s="1235"/>
      <c r="N15" s="1235"/>
      <c r="O15" s="1235"/>
      <c r="P15" s="509"/>
      <c r="R15" s="129"/>
      <c r="Z15" s="129"/>
      <c r="AA15" s="129"/>
      <c r="AB15" s="129"/>
      <c r="AC15" s="129"/>
      <c r="AD15" s="129"/>
    </row>
    <row r="16" spans="1:30" s="128" customFormat="1" ht="12">
      <c r="A16" s="509"/>
      <c r="B16" s="1258"/>
      <c r="C16" s="1259"/>
      <c r="D16" s="1259"/>
      <c r="E16" s="1259"/>
      <c r="F16" s="1259"/>
      <c r="G16" s="1260"/>
      <c r="H16" s="1235"/>
      <c r="I16" s="1235"/>
      <c r="J16" s="1235"/>
      <c r="K16" s="1235"/>
      <c r="L16" s="1235"/>
      <c r="M16" s="1235"/>
      <c r="N16" s="1235"/>
      <c r="O16" s="1235"/>
      <c r="P16" s="509"/>
      <c r="R16" s="129"/>
      <c r="Z16" s="129"/>
      <c r="AA16" s="129"/>
      <c r="AB16" s="129"/>
      <c r="AC16" s="129"/>
      <c r="AD16" s="129"/>
    </row>
    <row r="17" spans="1:30" s="128" customFormat="1" ht="12">
      <c r="A17" s="509"/>
      <c r="B17" s="1261"/>
      <c r="C17" s="1262"/>
      <c r="D17" s="1262"/>
      <c r="E17" s="1262"/>
      <c r="F17" s="1262"/>
      <c r="G17" s="1263"/>
      <c r="H17" s="1235"/>
      <c r="I17" s="1235"/>
      <c r="J17" s="1235"/>
      <c r="K17" s="1235"/>
      <c r="L17" s="1235"/>
      <c r="M17" s="1235"/>
      <c r="N17" s="1235"/>
      <c r="O17" s="1235"/>
      <c r="P17" s="509"/>
      <c r="R17" s="129"/>
      <c r="Z17" s="129"/>
      <c r="AA17" s="129"/>
      <c r="AB17" s="129"/>
      <c r="AC17" s="129"/>
      <c r="AD17" s="129"/>
    </row>
    <row r="18" spans="1:30" s="128" customFormat="1" ht="12">
      <c r="A18" s="509"/>
      <c r="B18" s="1209" t="s">
        <v>563</v>
      </c>
      <c r="C18" s="1209"/>
      <c r="D18" s="1209"/>
      <c r="E18" s="1209"/>
      <c r="F18" s="1209"/>
      <c r="G18" s="1210"/>
      <c r="H18" s="1235"/>
      <c r="I18" s="1235"/>
      <c r="J18" s="1235"/>
      <c r="K18" s="1235"/>
      <c r="L18" s="1235"/>
      <c r="M18" s="1235"/>
      <c r="N18" s="1235"/>
      <c r="O18" s="1235"/>
      <c r="P18" s="509"/>
      <c r="R18" s="129"/>
      <c r="Z18" s="129"/>
      <c r="AA18" s="129"/>
      <c r="AB18" s="129"/>
      <c r="AC18" s="129"/>
      <c r="AD18" s="129"/>
    </row>
    <row r="19" spans="1:30" s="128" customFormat="1" ht="12">
      <c r="A19" s="509"/>
      <c r="B19" s="1210"/>
      <c r="C19" s="1210"/>
      <c r="D19" s="1210"/>
      <c r="E19" s="1210"/>
      <c r="F19" s="1210"/>
      <c r="G19" s="1210"/>
      <c r="H19" s="1235"/>
      <c r="I19" s="1235"/>
      <c r="J19" s="1235"/>
      <c r="K19" s="1235"/>
      <c r="L19" s="1235"/>
      <c r="M19" s="1235"/>
      <c r="N19" s="1235"/>
      <c r="O19" s="1235"/>
      <c r="P19" s="509"/>
      <c r="R19" s="129"/>
      <c r="W19" s="131"/>
      <c r="Z19" s="129"/>
      <c r="AA19" s="129"/>
      <c r="AB19" s="129"/>
      <c r="AC19" s="129"/>
      <c r="AD19" s="129"/>
    </row>
    <row r="20" spans="1:30" s="128" customFormat="1" ht="12">
      <c r="A20" s="509"/>
      <c r="B20" s="1211"/>
      <c r="C20" s="1211"/>
      <c r="D20" s="1211"/>
      <c r="E20" s="1211"/>
      <c r="F20" s="1211"/>
      <c r="G20" s="1211"/>
      <c r="H20" s="1235"/>
      <c r="I20" s="1235"/>
      <c r="J20" s="1235"/>
      <c r="K20" s="1235"/>
      <c r="L20" s="1235"/>
      <c r="M20" s="1235"/>
      <c r="N20" s="1235"/>
      <c r="O20" s="1235"/>
      <c r="P20" s="509"/>
      <c r="R20" s="129"/>
      <c r="Z20" s="129"/>
      <c r="AA20" s="129"/>
      <c r="AB20" s="129"/>
      <c r="AC20" s="129"/>
      <c r="AD20" s="129"/>
    </row>
    <row r="21" spans="1:30" s="128" customFormat="1" ht="9.75" customHeight="1">
      <c r="A21" s="509"/>
      <c r="B21" s="1237" t="s">
        <v>564</v>
      </c>
      <c r="C21" s="1240" t="s">
        <v>17</v>
      </c>
      <c r="D21" s="1241"/>
      <c r="E21" s="1241"/>
      <c r="F21" s="1241"/>
      <c r="G21" s="1242"/>
      <c r="H21" s="1236"/>
      <c r="I21" s="1236"/>
      <c r="J21" s="1236"/>
      <c r="K21" s="1236"/>
      <c r="L21" s="1236"/>
      <c r="M21" s="1236"/>
      <c r="N21" s="1236"/>
      <c r="O21" s="1236"/>
      <c r="P21" s="509"/>
      <c r="R21" s="129"/>
      <c r="Z21" s="129"/>
      <c r="AA21" s="129"/>
      <c r="AB21" s="129"/>
      <c r="AC21" s="129"/>
      <c r="AD21" s="129"/>
    </row>
    <row r="22" spans="1:30" s="128" customFormat="1" ht="9.75" customHeight="1">
      <c r="A22" s="509"/>
      <c r="B22" s="1238"/>
      <c r="C22" s="1243"/>
      <c r="D22" s="1244"/>
      <c r="E22" s="1244"/>
      <c r="F22" s="1244"/>
      <c r="G22" s="1245"/>
      <c r="H22" s="1236"/>
      <c r="I22" s="1236"/>
      <c r="J22" s="1236"/>
      <c r="K22" s="1236"/>
      <c r="L22" s="1236"/>
      <c r="M22" s="1236"/>
      <c r="N22" s="1236"/>
      <c r="O22" s="1236"/>
      <c r="P22" s="509"/>
      <c r="R22" s="129"/>
      <c r="Z22" s="129"/>
      <c r="AA22" s="129"/>
      <c r="AB22" s="129"/>
      <c r="AC22" s="129"/>
      <c r="AD22" s="129"/>
    </row>
    <row r="23" spans="1:30" s="128" customFormat="1" ht="9.75" customHeight="1">
      <c r="A23" s="509"/>
      <c r="B23" s="1238"/>
      <c r="C23" s="1246"/>
      <c r="D23" s="1247"/>
      <c r="E23" s="1247"/>
      <c r="F23" s="1247"/>
      <c r="G23" s="1248"/>
      <c r="H23" s="1236"/>
      <c r="I23" s="1236"/>
      <c r="J23" s="1236"/>
      <c r="K23" s="1236"/>
      <c r="L23" s="1236"/>
      <c r="M23" s="1236"/>
      <c r="N23" s="1236"/>
      <c r="O23" s="1236"/>
      <c r="P23" s="509"/>
      <c r="R23" s="129"/>
      <c r="Z23" s="129"/>
      <c r="AA23" s="129"/>
      <c r="AB23" s="129"/>
      <c r="AC23" s="129"/>
      <c r="AD23" s="129"/>
    </row>
    <row r="24" spans="1:30" s="128" customFormat="1" ht="9.75" customHeight="1">
      <c r="A24" s="509"/>
      <c r="B24" s="1238"/>
      <c r="C24" s="1243" t="s">
        <v>565</v>
      </c>
      <c r="D24" s="1244"/>
      <c r="E24" s="1244"/>
      <c r="F24" s="1244"/>
      <c r="G24" s="1245"/>
      <c r="H24" s="1249"/>
      <c r="I24" s="1250"/>
      <c r="J24" s="1250"/>
      <c r="K24" s="1250"/>
      <c r="L24" s="1253" t="s">
        <v>566</v>
      </c>
      <c r="M24" s="1255"/>
      <c r="N24" s="1250"/>
      <c r="O24" s="1256"/>
      <c r="P24" s="509"/>
      <c r="R24" s="129"/>
      <c r="Z24" s="129"/>
      <c r="AA24" s="129"/>
      <c r="AB24" s="129"/>
      <c r="AC24" s="129"/>
      <c r="AD24" s="129"/>
    </row>
    <row r="25" spans="1:30" s="128" customFormat="1" ht="9.75" customHeight="1">
      <c r="A25" s="509"/>
      <c r="B25" s="1238"/>
      <c r="C25" s="1243"/>
      <c r="D25" s="1244"/>
      <c r="E25" s="1244"/>
      <c r="F25" s="1244"/>
      <c r="G25" s="1245"/>
      <c r="H25" s="1249"/>
      <c r="I25" s="1250"/>
      <c r="J25" s="1250"/>
      <c r="K25" s="1250"/>
      <c r="L25" s="1253"/>
      <c r="M25" s="1249"/>
      <c r="N25" s="1250"/>
      <c r="O25" s="1256"/>
      <c r="P25" s="509"/>
      <c r="R25" s="129"/>
      <c r="Z25" s="129"/>
      <c r="AA25" s="129"/>
      <c r="AB25" s="129"/>
      <c r="AC25" s="129"/>
      <c r="AD25" s="129"/>
    </row>
    <row r="26" spans="1:30" s="128" customFormat="1" ht="9.75" customHeight="1">
      <c r="A26" s="509"/>
      <c r="B26" s="1239"/>
      <c r="C26" s="1246"/>
      <c r="D26" s="1247"/>
      <c r="E26" s="1247"/>
      <c r="F26" s="1247"/>
      <c r="G26" s="1248"/>
      <c r="H26" s="1251"/>
      <c r="I26" s="1252"/>
      <c r="J26" s="1252"/>
      <c r="K26" s="1252"/>
      <c r="L26" s="1254"/>
      <c r="M26" s="1251"/>
      <c r="N26" s="1252"/>
      <c r="O26" s="1257"/>
      <c r="P26" s="509"/>
      <c r="R26" s="129"/>
      <c r="Z26" s="129"/>
      <c r="AA26" s="129"/>
      <c r="AB26" s="129"/>
      <c r="AC26" s="129"/>
      <c r="AD26" s="129"/>
    </row>
    <row r="28" spans="1:30" s="128" customFormat="1" ht="15" customHeight="1">
      <c r="A28" s="509"/>
      <c r="B28" s="509" t="s">
        <v>273</v>
      </c>
      <c r="C28" s="509"/>
      <c r="D28" s="509"/>
      <c r="E28" s="509"/>
      <c r="F28" s="509"/>
      <c r="G28" s="509"/>
      <c r="H28" s="509"/>
      <c r="I28" s="509"/>
      <c r="J28" s="509"/>
      <c r="K28" s="509"/>
      <c r="L28" s="509"/>
      <c r="M28" s="509"/>
      <c r="N28" s="509"/>
      <c r="O28" s="509"/>
      <c r="P28" s="509"/>
      <c r="R28" s="129"/>
      <c r="Z28" s="129"/>
      <c r="AA28" s="129"/>
      <c r="AB28" s="129"/>
      <c r="AC28" s="129"/>
      <c r="AD28" s="129"/>
    </row>
    <row r="29" spans="1:30" s="128" customFormat="1" ht="15" customHeight="1">
      <c r="A29" s="509"/>
      <c r="B29" s="1231" t="s">
        <v>274</v>
      </c>
      <c r="C29" s="1231"/>
      <c r="D29" s="1231"/>
      <c r="E29" s="1231"/>
      <c r="F29" s="1231"/>
      <c r="G29" s="1232"/>
      <c r="H29" s="1232"/>
      <c r="I29" s="1232"/>
      <c r="J29" s="1232"/>
      <c r="K29" s="1232"/>
      <c r="L29" s="1232"/>
      <c r="M29" s="1232"/>
      <c r="N29" s="1232"/>
      <c r="O29" s="1232"/>
      <c r="P29" s="509"/>
      <c r="R29" s="129"/>
      <c r="Z29" s="129"/>
      <c r="AA29" s="129"/>
      <c r="AB29" s="129"/>
      <c r="AC29" s="129"/>
      <c r="AD29" s="129"/>
    </row>
    <row r="30" spans="1:30" ht="14">
      <c r="B30" s="127"/>
      <c r="C30" s="127"/>
      <c r="D30" s="127"/>
      <c r="E30" s="127"/>
      <c r="F30" s="127"/>
    </row>
    <row r="31" spans="1:30" ht="14">
      <c r="B31" s="127"/>
      <c r="C31" s="127"/>
      <c r="D31" s="127"/>
      <c r="E31" s="127"/>
      <c r="F31" s="127"/>
    </row>
    <row r="32" spans="1:30" s="128" customFormat="1" ht="12">
      <c r="A32" s="509"/>
      <c r="B32" s="509" t="s">
        <v>275</v>
      </c>
      <c r="C32" s="509"/>
      <c r="D32" s="509"/>
      <c r="E32" s="509"/>
      <c r="F32" s="509"/>
      <c r="G32" s="509"/>
      <c r="H32" s="509"/>
      <c r="I32" s="509"/>
      <c r="J32" s="509"/>
      <c r="K32" s="509"/>
      <c r="L32" s="509"/>
      <c r="M32" s="509"/>
      <c r="N32" s="509"/>
      <c r="O32" s="509"/>
      <c r="P32" s="509"/>
      <c r="R32" s="129"/>
      <c r="Z32" s="129"/>
      <c r="AA32" s="129"/>
      <c r="AB32" s="129"/>
      <c r="AC32" s="129"/>
      <c r="AD32" s="129"/>
    </row>
    <row r="33" spans="1:30" ht="24.75" customHeight="1">
      <c r="B33" s="132"/>
      <c r="C33" s="508" t="s">
        <v>568</v>
      </c>
      <c r="J33" s="506"/>
      <c r="K33" s="506"/>
      <c r="L33" s="506"/>
      <c r="R33" s="77" t="b">
        <v>0</v>
      </c>
    </row>
    <row r="34" spans="1:30" ht="13.5" customHeight="1">
      <c r="B34" s="133"/>
      <c r="C34" s="133"/>
      <c r="D34" s="133"/>
      <c r="E34" s="133"/>
      <c r="F34" s="133"/>
      <c r="G34" s="195"/>
      <c r="R34" s="77"/>
    </row>
    <row r="36" spans="1:30" s="128" customFormat="1" ht="24" customHeight="1">
      <c r="A36" s="509"/>
      <c r="B36" s="134" t="s">
        <v>1</v>
      </c>
      <c r="C36" s="510"/>
      <c r="D36" s="134" t="s">
        <v>2</v>
      </c>
      <c r="E36" s="1233"/>
      <c r="F36" s="1233"/>
      <c r="G36" s="134" t="s">
        <v>3</v>
      </c>
      <c r="H36" s="1233"/>
      <c r="I36" s="1233"/>
      <c r="J36" s="135" t="s">
        <v>4</v>
      </c>
      <c r="K36" s="509"/>
      <c r="L36" s="509"/>
      <c r="M36" s="509"/>
      <c r="N36" s="509"/>
      <c r="O36" s="509"/>
      <c r="P36" s="509"/>
      <c r="R36" s="129"/>
      <c r="Z36" s="129"/>
      <c r="AA36" s="129"/>
      <c r="AB36" s="129"/>
      <c r="AC36" s="129"/>
      <c r="AD36" s="129"/>
    </row>
    <row r="38" spans="1:30" s="128" customFormat="1" ht="21" customHeight="1">
      <c r="A38" s="509"/>
      <c r="B38" s="1234" t="s">
        <v>276</v>
      </c>
      <c r="C38" s="1234"/>
      <c r="D38" s="1234"/>
      <c r="E38" s="1234"/>
      <c r="F38" s="1234"/>
      <c r="G38" s="1234"/>
      <c r="H38" s="509"/>
      <c r="I38" s="509"/>
      <c r="J38" s="509"/>
      <c r="K38" s="509"/>
      <c r="L38" s="509"/>
      <c r="M38" s="509"/>
      <c r="N38" s="509"/>
      <c r="O38" s="509"/>
      <c r="P38" s="509"/>
      <c r="R38" s="129"/>
      <c r="Z38" s="129"/>
      <c r="AA38" s="129"/>
      <c r="AB38" s="129"/>
      <c r="AC38" s="129"/>
      <c r="AD38" s="129"/>
    </row>
    <row r="39" spans="1:30" s="128" customFormat="1" ht="12">
      <c r="A39" s="509"/>
      <c r="B39" s="1210" t="s">
        <v>5</v>
      </c>
      <c r="C39" s="1210"/>
      <c r="D39" s="1210"/>
      <c r="E39" s="1210"/>
      <c r="F39" s="1210"/>
      <c r="G39" s="1210"/>
      <c r="H39" s="1212" t="str">
        <f>IF(申１!Q9="","",申１!Q9)</f>
        <v/>
      </c>
      <c r="I39" s="1212"/>
      <c r="J39" s="1212"/>
      <c r="K39" s="1212"/>
      <c r="L39" s="1212"/>
      <c r="M39" s="1212"/>
      <c r="N39" s="1212"/>
      <c r="O39" s="1212"/>
      <c r="P39" s="509"/>
      <c r="R39" s="129"/>
      <c r="Z39" s="129"/>
      <c r="AA39" s="129"/>
      <c r="AB39" s="129"/>
      <c r="AC39" s="129"/>
      <c r="AD39" s="129"/>
    </row>
    <row r="40" spans="1:30" s="128" customFormat="1" ht="12">
      <c r="A40" s="509"/>
      <c r="B40" s="1210"/>
      <c r="C40" s="1210"/>
      <c r="D40" s="1210"/>
      <c r="E40" s="1210"/>
      <c r="F40" s="1210"/>
      <c r="G40" s="1210"/>
      <c r="H40" s="1212"/>
      <c r="I40" s="1212"/>
      <c r="J40" s="1212"/>
      <c r="K40" s="1212"/>
      <c r="L40" s="1212"/>
      <c r="M40" s="1212"/>
      <c r="N40" s="1212"/>
      <c r="O40" s="1212"/>
      <c r="P40" s="509"/>
      <c r="R40" s="129"/>
      <c r="Z40" s="129"/>
      <c r="AA40" s="129"/>
      <c r="AB40" s="129"/>
      <c r="AC40" s="129"/>
      <c r="AD40" s="129"/>
    </row>
    <row r="41" spans="1:30" s="128" customFormat="1" ht="12">
      <c r="A41" s="509"/>
      <c r="B41" s="1210"/>
      <c r="C41" s="1210"/>
      <c r="D41" s="1210"/>
      <c r="E41" s="1210"/>
      <c r="F41" s="1210"/>
      <c r="G41" s="1210"/>
      <c r="H41" s="1212"/>
      <c r="I41" s="1212"/>
      <c r="J41" s="1212"/>
      <c r="K41" s="1212"/>
      <c r="L41" s="1212"/>
      <c r="M41" s="1212"/>
      <c r="N41" s="1212"/>
      <c r="O41" s="1212"/>
      <c r="P41" s="509"/>
      <c r="R41" s="129"/>
      <c r="Z41" s="129"/>
      <c r="AA41" s="129"/>
      <c r="AB41" s="129"/>
      <c r="AC41" s="129"/>
      <c r="AD41" s="129"/>
    </row>
    <row r="42" spans="1:30" s="128" customFormat="1" ht="12" customHeight="1">
      <c r="A42" s="509"/>
      <c r="B42" s="1213" t="s">
        <v>246</v>
      </c>
      <c r="C42" s="1214"/>
      <c r="D42" s="1214"/>
      <c r="E42" s="1214"/>
      <c r="F42" s="1214"/>
      <c r="G42" s="1215"/>
      <c r="H42" s="1216">
        <f>申１!Q11</f>
        <v>0</v>
      </c>
      <c r="I42" s="1217"/>
      <c r="J42" s="1217"/>
      <c r="K42" s="1217"/>
      <c r="L42" s="1217"/>
      <c r="M42" s="1217"/>
      <c r="N42" s="1217"/>
      <c r="O42" s="1218"/>
      <c r="P42" s="509"/>
      <c r="R42" s="129"/>
      <c r="Z42" s="129"/>
      <c r="AA42" s="129"/>
      <c r="AB42" s="129"/>
      <c r="AC42" s="129"/>
      <c r="AD42" s="129"/>
    </row>
    <row r="43" spans="1:30" s="128" customFormat="1" ht="12" customHeight="1">
      <c r="A43" s="509"/>
      <c r="B43" s="1213"/>
      <c r="C43" s="1214"/>
      <c r="D43" s="1214"/>
      <c r="E43" s="1214"/>
      <c r="F43" s="1214"/>
      <c r="G43" s="1215"/>
      <c r="H43" s="1219"/>
      <c r="I43" s="1220"/>
      <c r="J43" s="1220"/>
      <c r="K43" s="1220"/>
      <c r="L43" s="1220"/>
      <c r="M43" s="1220"/>
      <c r="N43" s="1220"/>
      <c r="O43" s="1221"/>
      <c r="P43" s="509"/>
      <c r="R43" s="129"/>
      <c r="Z43" s="129"/>
      <c r="AA43" s="129"/>
      <c r="AB43" s="129"/>
      <c r="AC43" s="129"/>
      <c r="AD43" s="129"/>
    </row>
    <row r="44" spans="1:30" s="128" customFormat="1" ht="12" customHeight="1">
      <c r="A44" s="509"/>
      <c r="B44" s="1213"/>
      <c r="C44" s="1214"/>
      <c r="D44" s="1214"/>
      <c r="E44" s="1214"/>
      <c r="F44" s="1214"/>
      <c r="G44" s="1215"/>
      <c r="H44" s="1222"/>
      <c r="I44" s="1223"/>
      <c r="J44" s="1223"/>
      <c r="K44" s="1223"/>
      <c r="L44" s="1223"/>
      <c r="M44" s="1223"/>
      <c r="N44" s="1223"/>
      <c r="O44" s="1224"/>
      <c r="P44" s="509"/>
      <c r="R44" s="129"/>
      <c r="Z44" s="129"/>
      <c r="AA44" s="129"/>
      <c r="AB44" s="129"/>
      <c r="AC44" s="129"/>
      <c r="AD44" s="129"/>
    </row>
    <row r="45" spans="1:30" s="128" customFormat="1" ht="36" customHeight="1">
      <c r="A45" s="509"/>
      <c r="B45" s="1213" t="s">
        <v>277</v>
      </c>
      <c r="C45" s="1214"/>
      <c r="D45" s="1214"/>
      <c r="E45" s="1214"/>
      <c r="F45" s="1214"/>
      <c r="G45" s="1215"/>
      <c r="H45" s="1225" t="str">
        <f>IF(申１!Q12="","",申１!Q12)</f>
        <v/>
      </c>
      <c r="I45" s="1226"/>
      <c r="J45" s="1226"/>
      <c r="K45" s="1226"/>
      <c r="L45" s="1226"/>
      <c r="M45" s="1226"/>
      <c r="N45" s="1226"/>
      <c r="O45" s="1227"/>
      <c r="P45" s="509"/>
      <c r="R45" s="129"/>
      <c r="Z45" s="129"/>
      <c r="AA45" s="129"/>
      <c r="AB45" s="129"/>
      <c r="AC45" s="129"/>
      <c r="AD45" s="129"/>
    </row>
    <row r="46" spans="1:30" s="128" customFormat="1" ht="36" customHeight="1">
      <c r="A46" s="509"/>
      <c r="B46" s="1213" t="s">
        <v>278</v>
      </c>
      <c r="C46" s="1214"/>
      <c r="D46" s="1214"/>
      <c r="E46" s="1214"/>
      <c r="F46" s="1214"/>
      <c r="G46" s="1215"/>
      <c r="H46" s="1228"/>
      <c r="I46" s="1229"/>
      <c r="J46" s="1229"/>
      <c r="K46" s="1229"/>
      <c r="L46" s="1229"/>
      <c r="M46" s="1229"/>
      <c r="N46" s="1229"/>
      <c r="O46" s="1230"/>
      <c r="P46" s="509"/>
      <c r="R46" s="129"/>
      <c r="Z46" s="129"/>
      <c r="AA46" s="129"/>
      <c r="AB46" s="129"/>
      <c r="AC46" s="129"/>
      <c r="AD46" s="129"/>
    </row>
    <row r="47" spans="1:30" s="128" customFormat="1" ht="12">
      <c r="A47" s="509"/>
      <c r="B47" s="1209" t="s">
        <v>567</v>
      </c>
      <c r="C47" s="1209"/>
      <c r="D47" s="1209"/>
      <c r="E47" s="1209"/>
      <c r="F47" s="1209"/>
      <c r="G47" s="1210"/>
      <c r="H47" s="1212" t="str">
        <f>IF(申１!K41="","",申１!K41)</f>
        <v/>
      </c>
      <c r="I47" s="1212"/>
      <c r="J47" s="1212"/>
      <c r="K47" s="1212"/>
      <c r="L47" s="1212"/>
      <c r="M47" s="1212"/>
      <c r="N47" s="1212"/>
      <c r="O47" s="1212"/>
      <c r="P47" s="509"/>
      <c r="R47" s="129"/>
      <c r="Z47" s="129"/>
      <c r="AA47" s="129"/>
      <c r="AB47" s="129"/>
      <c r="AC47" s="129"/>
      <c r="AD47" s="129"/>
    </row>
    <row r="48" spans="1:30" s="128" customFormat="1" ht="12">
      <c r="A48" s="509"/>
      <c r="B48" s="1210"/>
      <c r="C48" s="1210"/>
      <c r="D48" s="1210"/>
      <c r="E48" s="1210"/>
      <c r="F48" s="1210"/>
      <c r="G48" s="1210"/>
      <c r="H48" s="1212"/>
      <c r="I48" s="1212"/>
      <c r="J48" s="1212"/>
      <c r="K48" s="1212"/>
      <c r="L48" s="1212"/>
      <c r="M48" s="1212"/>
      <c r="N48" s="1212"/>
      <c r="O48" s="1212"/>
      <c r="P48" s="509"/>
      <c r="R48" s="129"/>
      <c r="Z48" s="129"/>
      <c r="AA48" s="129"/>
      <c r="AB48" s="129"/>
      <c r="AC48" s="129"/>
      <c r="AD48" s="129"/>
    </row>
    <row r="49" spans="1:30" s="128" customFormat="1" ht="12">
      <c r="A49" s="509"/>
      <c r="B49" s="1211"/>
      <c r="C49" s="1211"/>
      <c r="D49" s="1211"/>
      <c r="E49" s="1211"/>
      <c r="F49" s="1211"/>
      <c r="G49" s="1211"/>
      <c r="H49" s="1212"/>
      <c r="I49" s="1212"/>
      <c r="J49" s="1212"/>
      <c r="K49" s="1212"/>
      <c r="L49" s="1212"/>
      <c r="M49" s="1212"/>
      <c r="N49" s="1212"/>
      <c r="O49" s="1212"/>
      <c r="P49" s="509"/>
      <c r="R49" s="129"/>
      <c r="Z49" s="129"/>
      <c r="AA49" s="129"/>
      <c r="AB49" s="129"/>
      <c r="AC49" s="129"/>
      <c r="AD49" s="129"/>
    </row>
  </sheetData>
  <sheetProtection algorithmName="SHA-512" hashValue="dv6ZGmjQEzbaGoSvD957hJVfL97xCGddr6LsCz8LO9iTdzW317rahOsqSCqwgxoU4l2hmBwr0ZR2kIS9KTZnrg==" saltValue="0XMNuZcPShT9np2TSDW1MA==" spinCount="100000" sheet="1" formatCells="0" formatColumns="0" formatRows="0" selectLockedCells="1"/>
  <mergeCells count="30">
    <mergeCell ref="B14:G17"/>
    <mergeCell ref="H14:O17"/>
    <mergeCell ref="B3:O4"/>
    <mergeCell ref="B7:K7"/>
    <mergeCell ref="B10:G10"/>
    <mergeCell ref="B11:G13"/>
    <mergeCell ref="H11:O13"/>
    <mergeCell ref="B18:G20"/>
    <mergeCell ref="H18:O20"/>
    <mergeCell ref="H21:O23"/>
    <mergeCell ref="B21:B26"/>
    <mergeCell ref="C21:G23"/>
    <mergeCell ref="C24:G26"/>
    <mergeCell ref="H24:K26"/>
    <mergeCell ref="L24:L26"/>
    <mergeCell ref="M24:O26"/>
    <mergeCell ref="B29:O29"/>
    <mergeCell ref="E36:F36"/>
    <mergeCell ref="H36:I36"/>
    <mergeCell ref="B39:G41"/>
    <mergeCell ref="H39:O41"/>
    <mergeCell ref="B38:G38"/>
    <mergeCell ref="B47:G49"/>
    <mergeCell ref="H47:O49"/>
    <mergeCell ref="B42:G44"/>
    <mergeCell ref="H42:O44"/>
    <mergeCell ref="B45:G45"/>
    <mergeCell ref="H45:O45"/>
    <mergeCell ref="B46:G46"/>
    <mergeCell ref="H46:O46"/>
  </mergeCells>
  <phoneticPr fontId="10"/>
  <conditionalFormatting sqref="B33">
    <cfRule type="expression" dxfId="121" priority="5">
      <formula>OR($R$33="",$R$33=FALSE)</formula>
    </cfRule>
  </conditionalFormatting>
  <conditionalFormatting sqref="C36">
    <cfRule type="expression" dxfId="120" priority="4">
      <formula>$C$36=""</formula>
    </cfRule>
  </conditionalFormatting>
  <conditionalFormatting sqref="E36:F36">
    <cfRule type="expression" dxfId="119" priority="3">
      <formula>E36=""</formula>
    </cfRule>
  </conditionalFormatting>
  <conditionalFormatting sqref="H36:I36">
    <cfRule type="expression" dxfId="118" priority="2">
      <formula>H36=""</formula>
    </cfRule>
  </conditionalFormatting>
  <conditionalFormatting sqref="H11:O23 H24">
    <cfRule type="expression" dxfId="117" priority="6">
      <formula>H11=""</formula>
    </cfRule>
  </conditionalFormatting>
  <conditionalFormatting sqref="M24:O26">
    <cfRule type="containsBlanks" dxfId="116" priority="1">
      <formula>LEN(TRIM(M24))=0</formula>
    </cfRule>
  </conditionalFormatting>
  <dataValidations count="1">
    <dataValidation imeMode="off" allowBlank="1" showInputMessage="1" showErrorMessage="1" sqref="H47:O49" xr:uid="{00000000-0002-0000-0800-000000000000}"/>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374650</xdr:colOff>
                    <xdr:row>32</xdr:row>
                    <xdr:rowOff>69850</xdr:rowOff>
                  </from>
                  <to>
                    <xdr:col>1</xdr:col>
                    <xdr:colOff>603250</xdr:colOff>
                    <xdr:row>32</xdr:row>
                    <xdr:rowOff>247650</xdr:rowOff>
                  </to>
                </anchor>
              </controlPr>
            </control>
          </mc:Choice>
        </mc:AlternateContent>
        <mc:AlternateContent xmlns:mc="http://schemas.openxmlformats.org/markup-compatibility/2006">
          <mc:Choice Requires="x14">
            <control shapeId="13319" r:id="rId5" name="Check Box 7">
              <controlPr locked="0" defaultSize="0" autoFill="0" autoLine="0" autoPict="0">
                <anchor moveWithCells="1">
                  <from>
                    <xdr:col>1</xdr:col>
                    <xdr:colOff>374650</xdr:colOff>
                    <xdr:row>32</xdr:row>
                    <xdr:rowOff>69850</xdr:rowOff>
                  </from>
                  <to>
                    <xdr:col>1</xdr:col>
                    <xdr:colOff>603250</xdr:colOff>
                    <xdr:row>32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入力規則!$F$7:$F$8</xm:f>
          </x14:formula1>
          <xm:sqref>C36</xm:sqref>
        </x14:dataValidation>
        <x14:dataValidation type="list" allowBlank="1" showInputMessage="1" showErrorMessage="1" xr:uid="{00000000-0002-0000-0800-000002000000}">
          <x14:formula1>
            <xm:f>入力規則!$G$2:$G$13</xm:f>
          </x14:formula1>
          <xm:sqref>E36:F36</xm:sqref>
        </x14:dataValidation>
        <x14:dataValidation type="list" allowBlank="1" showInputMessage="1" showErrorMessage="1" xr:uid="{00000000-0002-0000-0800-000003000000}">
          <x14:formula1>
            <xm:f>入力規則!$H$2:$H$32</xm:f>
          </x14:formula1>
          <xm:sqref>H36:I36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申１</vt:lpstr>
      <vt:lpstr>申２</vt:lpstr>
      <vt:lpstr>申３</vt:lpstr>
      <vt:lpstr>申４</vt:lpstr>
      <vt:lpstr>申５</vt:lpstr>
      <vt:lpstr>申６</vt:lpstr>
      <vt:lpstr>誓約書</vt:lpstr>
      <vt:lpstr>事業所一覧 </vt:lpstr>
      <vt:lpstr>委任状</vt:lpstr>
      <vt:lpstr>加算① </vt:lpstr>
      <vt:lpstr>加算②</vt:lpstr>
      <vt:lpstr>加算③</vt:lpstr>
      <vt:lpstr>加算④</vt:lpstr>
      <vt:lpstr>育業応援プランシート</vt:lpstr>
      <vt:lpstr>入力規則</vt:lpstr>
      <vt:lpstr>委任状!Print_Area</vt:lpstr>
      <vt:lpstr>'加算① '!Print_Area</vt:lpstr>
      <vt:lpstr>加算②!Print_Area</vt:lpstr>
      <vt:lpstr>加算③!Print_Area</vt:lpstr>
      <vt:lpstr>加算④!Print_Area</vt:lpstr>
      <vt:lpstr>'事業所一覧 '!Print_Area</vt:lpstr>
      <vt:lpstr>申１!Print_Area</vt:lpstr>
      <vt:lpstr>申２!Print_Area</vt:lpstr>
      <vt:lpstr>申３!Print_Area</vt:lpstr>
      <vt:lpstr>申４!Print_Area</vt:lpstr>
      <vt:lpstr>申５!Print_Area</vt:lpstr>
      <vt:lpstr>申６!Print_Area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2025-04-16T06:51:14Z</dcterms:modified>
</cp:coreProperties>
</file>